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Tables 2B" sheetId="1" r:id="rId1"/>
  </sheets>
  <definedNames>
    <definedName name="_xlnm.Print_Area" localSheetId="0">'Tables 2B'!$B$1:$S$63</definedName>
  </definedNames>
  <calcPr fullCalcOnLoad="1"/>
</workbook>
</file>

<file path=xl/sharedStrings.xml><?xml version="1.0" encoding="utf-8"?>
<sst xmlns="http://schemas.openxmlformats.org/spreadsheetml/2006/main" count="56" uniqueCount="56">
  <si>
    <t>Prepared by Maryland Department of Planning.  Projections and Data Analysis / State Data Center. 2014.</t>
  </si>
  <si>
    <t>SOURCE:  U. S. Bureau of the Census.  Manufacturing and Construction Statistics Division. Residential Construction Branch</t>
  </si>
  <si>
    <t xml:space="preserve">   WORCESTER</t>
  </si>
  <si>
    <t xml:space="preserve">   WICOMICO</t>
  </si>
  <si>
    <t xml:space="preserve">   SOMERSET</t>
  </si>
  <si>
    <t xml:space="preserve">   DORCHESTER</t>
  </si>
  <si>
    <t xml:space="preserve">  LOWER EASTERN SHORE </t>
  </si>
  <si>
    <t xml:space="preserve">   TALBOT</t>
  </si>
  <si>
    <t xml:space="preserve">   QUEEN ANNE'S</t>
  </si>
  <si>
    <t xml:space="preserve">   KENT</t>
  </si>
  <si>
    <t xml:space="preserve">   CECIL</t>
  </si>
  <si>
    <t xml:space="preserve">   CAROLINE</t>
  </si>
  <si>
    <t xml:space="preserve">  UPPER EASTERN SHORE </t>
  </si>
  <si>
    <t xml:space="preserve">   WASHINGTON</t>
  </si>
  <si>
    <t xml:space="preserve">   GARRETT</t>
  </si>
  <si>
    <t xml:space="preserve">   ALLEGANY</t>
  </si>
  <si>
    <t xml:space="preserve">  WESTERN MARYLAND</t>
  </si>
  <si>
    <t xml:space="preserve">   ST. MARY'S</t>
  </si>
  <si>
    <t xml:space="preserve">   CHARLES</t>
  </si>
  <si>
    <t xml:space="preserve">   CALVERT</t>
  </si>
  <si>
    <t xml:space="preserve">  SOUTHERN MARYLAND</t>
  </si>
  <si>
    <t xml:space="preserve">   PRINCE GEORGE'S</t>
  </si>
  <si>
    <t xml:space="preserve">   MONTGOMERY</t>
  </si>
  <si>
    <t xml:space="preserve">   FREDERICK</t>
  </si>
  <si>
    <t xml:space="preserve">  SUBURBAN WASHINGTON</t>
  </si>
  <si>
    <t xml:space="preserve">   BALTIMORE CITY</t>
  </si>
  <si>
    <t xml:space="preserve">   HOWARD </t>
  </si>
  <si>
    <t xml:space="preserve">   HARFORD</t>
  </si>
  <si>
    <t xml:space="preserve">   CARROLL</t>
  </si>
  <si>
    <t xml:space="preserve">   BALTIMORE COUNTY</t>
  </si>
  <si>
    <t xml:space="preserve">   ANNE ARUNDEL</t>
  </si>
  <si>
    <t xml:space="preserve">  BALTIMORE REGION</t>
  </si>
  <si>
    <t>NOT CLASSIFIED</t>
  </si>
  <si>
    <t xml:space="preserve">  Micropolitan Statistical Areas</t>
  </si>
  <si>
    <t xml:space="preserve">     Outlying Counties</t>
  </si>
  <si>
    <t xml:space="preserve">     Central Counties</t>
  </si>
  <si>
    <t xml:space="preserve">   Metropolitan Statistical Areas</t>
  </si>
  <si>
    <t>CORE BASED STATISTICAL AREAS</t>
  </si>
  <si>
    <t xml:space="preserve">     NON SUBURBAN</t>
  </si>
  <si>
    <t xml:space="preserve">     EXURBAN</t>
  </si>
  <si>
    <t xml:space="preserve">     URBAN (Baltimore city)</t>
  </si>
  <si>
    <t>STATE BALANCE</t>
  </si>
  <si>
    <t>OUTER SUBURBAN COUNTIES</t>
  </si>
  <si>
    <t>INNER SUBURBAN COUNTIES</t>
  </si>
  <si>
    <t>STATE OF MARYLAND</t>
  </si>
  <si>
    <t>2004</t>
  </si>
  <si>
    <t>2005</t>
  </si>
  <si>
    <t>2004 - 2000</t>
  </si>
  <si>
    <t>2009 - 2005</t>
  </si>
  <si>
    <t>2009 - 2000</t>
  </si>
  <si>
    <t>2011</t>
  </si>
  <si>
    <t>2012</t>
  </si>
  <si>
    <t>2013</t>
  </si>
  <si>
    <t>JURISDICTION</t>
  </si>
  <si>
    <t>Historic State, County and County Group by Structure Type</t>
  </si>
  <si>
    <t>Table 2B.3  NEW HOUSING UNITS AUTHORIZED FOR CONSTRUCTION BY BUILDING PERMITS :  MULTI  FAMILY UNITS 2013 - 2000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</si>
</sst>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/>
      <right/>
      <top/>
      <bottom style="thick"/>
    </border>
    <border>
      <left style="double"/>
      <right style="double"/>
      <top/>
      <bottom style="thick"/>
    </border>
    <border>
      <left style="thin"/>
      <right style="double"/>
      <top/>
      <bottom style="thick"/>
    </border>
    <border>
      <left style="thin"/>
      <right/>
      <top/>
      <bottom style="thick"/>
    </border>
    <border>
      <left style="thick"/>
      <right style="thin"/>
      <top/>
      <bottom style="thick"/>
    </border>
    <border>
      <left style="thin"/>
      <right style="thick"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 style="double"/>
      <top/>
      <bottom/>
    </border>
    <border>
      <left style="thin"/>
      <right/>
      <top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thick"/>
      <top style="thin"/>
      <bottom/>
    </border>
    <border>
      <left style="double"/>
      <right style="double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double"/>
      <right style="double"/>
      <top/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n"/>
      <top/>
      <bottom style="thin"/>
    </border>
    <border>
      <left style="thin"/>
      <right style="thick"/>
      <top style="thick"/>
      <bottom/>
    </border>
    <border>
      <left style="thin"/>
      <right style="thin"/>
      <top style="thick"/>
      <bottom/>
    </border>
    <border>
      <left/>
      <right style="thin"/>
      <top style="thick"/>
      <bottom/>
    </border>
    <border>
      <left style="double"/>
      <right style="double"/>
      <top style="thick"/>
      <bottom/>
    </border>
    <border>
      <left style="thin"/>
      <right style="double"/>
      <top style="thick"/>
      <bottom/>
    </border>
    <border>
      <left style="thin"/>
      <right/>
      <top style="thick"/>
      <bottom/>
    </border>
    <border>
      <left/>
      <right/>
      <top style="thick"/>
      <bottom/>
    </border>
    <border>
      <left style="thick"/>
      <right style="thin"/>
      <top style="thick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2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21" fillId="0" borderId="13" xfId="0" applyFont="1" applyBorder="1" applyAlignment="1">
      <alignment/>
    </xf>
    <xf numFmtId="3" fontId="2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20" fillId="0" borderId="13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19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41" fontId="0" fillId="0" borderId="20" xfId="0" applyNumberFormat="1" applyFont="1" applyBorder="1" applyAlignment="1">
      <alignment/>
    </xf>
    <xf numFmtId="41" fontId="21" fillId="0" borderId="21" xfId="0" applyNumberFormat="1" applyFont="1" applyBorder="1" applyAlignment="1">
      <alignment/>
    </xf>
    <xf numFmtId="41" fontId="0" fillId="0" borderId="22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0" fillId="0" borderId="22" xfId="0" applyFont="1" applyBorder="1" applyAlignment="1">
      <alignment/>
    </xf>
    <xf numFmtId="41" fontId="0" fillId="0" borderId="18" xfId="0" applyNumberFormat="1" applyFont="1" applyBorder="1" applyAlignment="1">
      <alignment/>
    </xf>
    <xf numFmtId="41" fontId="21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21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20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41" fontId="22" fillId="0" borderId="18" xfId="0" applyNumberFormat="1" applyFont="1" applyBorder="1" applyAlignment="1">
      <alignment/>
    </xf>
    <xf numFmtId="41" fontId="22" fillId="0" borderId="19" xfId="0" applyNumberFormat="1" applyFont="1" applyBorder="1" applyAlignment="1">
      <alignment/>
    </xf>
    <xf numFmtId="41" fontId="22" fillId="0" borderId="24" xfId="0" applyNumberFormat="1" applyFont="1" applyBorder="1" applyAlignment="1">
      <alignment/>
    </xf>
    <xf numFmtId="41" fontId="22" fillId="0" borderId="20" xfId="0" applyNumberFormat="1" applyFont="1" applyBorder="1" applyAlignment="1">
      <alignment/>
    </xf>
    <xf numFmtId="41" fontId="22" fillId="0" borderId="22" xfId="0" applyNumberFormat="1" applyFont="1" applyBorder="1" applyAlignment="1">
      <alignment/>
    </xf>
    <xf numFmtId="0" fontId="40" fillId="0" borderId="23" xfId="0" applyFont="1" applyBorder="1" applyAlignment="1">
      <alignment/>
    </xf>
    <xf numFmtId="41" fontId="23" fillId="0" borderId="18" xfId="0" applyNumberFormat="1" applyFont="1" applyBorder="1" applyAlignment="1">
      <alignment/>
    </xf>
    <xf numFmtId="41" fontId="23" fillId="0" borderId="19" xfId="0" applyNumberFormat="1" applyFont="1" applyBorder="1" applyAlignment="1">
      <alignment/>
    </xf>
    <xf numFmtId="41" fontId="23" fillId="0" borderId="24" xfId="0" applyNumberFormat="1" applyFont="1" applyBorder="1" applyAlignment="1">
      <alignment/>
    </xf>
    <xf numFmtId="41" fontId="23" fillId="0" borderId="20" xfId="0" applyNumberFormat="1" applyFont="1" applyBorder="1" applyAlignment="1">
      <alignment/>
    </xf>
    <xf numFmtId="41" fontId="23" fillId="0" borderId="22" xfId="0" applyNumberFormat="1" applyFont="1" applyBorder="1" applyAlignment="1">
      <alignment/>
    </xf>
    <xf numFmtId="3" fontId="24" fillId="0" borderId="23" xfId="0" applyNumberFormat="1" applyFont="1" applyBorder="1" applyAlignment="1">
      <alignment/>
    </xf>
    <xf numFmtId="41" fontId="0" fillId="0" borderId="24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10" fontId="20" fillId="0" borderId="19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3" fontId="40" fillId="0" borderId="28" xfId="0" applyNumberFormat="1" applyFont="1" applyFill="1" applyBorder="1" applyAlignment="1">
      <alignment/>
    </xf>
    <xf numFmtId="3" fontId="40" fillId="0" borderId="23" xfId="0" applyNumberFormat="1" applyFont="1" applyFill="1" applyBorder="1" applyAlignment="1">
      <alignment/>
    </xf>
    <xf numFmtId="1" fontId="20" fillId="0" borderId="29" xfId="0" applyNumberFormat="1" applyFont="1" applyFill="1" applyBorder="1" applyAlignment="1">
      <alignment horizontal="center"/>
    </xf>
    <xf numFmtId="1" fontId="20" fillId="0" borderId="30" xfId="0" applyNumberFormat="1" applyFont="1" applyFill="1" applyBorder="1" applyAlignment="1">
      <alignment horizontal="center"/>
    </xf>
    <xf numFmtId="1" fontId="20" fillId="0" borderId="30" xfId="0" applyNumberFormat="1" applyFont="1" applyBorder="1" applyAlignment="1">
      <alignment horizontal="center"/>
    </xf>
    <xf numFmtId="1" fontId="20" fillId="0" borderId="31" xfId="0" applyNumberFormat="1" applyFont="1" applyFill="1" applyBorder="1" applyAlignment="1">
      <alignment horizontal="center"/>
    </xf>
    <xf numFmtId="3" fontId="20" fillId="0" borderId="32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1" fontId="20" fillId="0" borderId="33" xfId="0" applyNumberFormat="1" applyFont="1" applyFill="1" applyBorder="1" applyAlignment="1">
      <alignment horizontal="center"/>
    </xf>
    <xf numFmtId="49" fontId="20" fillId="0" borderId="34" xfId="0" applyNumberFormat="1" applyFont="1" applyFill="1" applyBorder="1" applyAlignment="1">
      <alignment horizontal="center"/>
    </xf>
    <xf numFmtId="3" fontId="20" fillId="0" borderId="30" xfId="0" applyNumberFormat="1" applyFont="1" applyFill="1" applyBorder="1" applyAlignment="1">
      <alignment horizontal="center"/>
    </xf>
    <xf numFmtId="3" fontId="20" fillId="0" borderId="35" xfId="0" applyNumberFormat="1" applyFont="1" applyFill="1" applyBorder="1" applyAlignment="1">
      <alignment horizontal="center"/>
    </xf>
    <xf numFmtId="3" fontId="20" fillId="0" borderId="36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1" fontId="20" fillId="0" borderId="19" xfId="0" applyNumberFormat="1" applyFont="1" applyFill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1" fontId="20" fillId="0" borderId="24" xfId="0" applyNumberFormat="1" applyFont="1" applyFill="1" applyBorder="1" applyAlignment="1">
      <alignment horizontal="center"/>
    </xf>
    <xf numFmtId="3" fontId="20" fillId="0" borderId="20" xfId="0" applyNumberFormat="1" applyFont="1" applyFill="1" applyBorder="1" applyAlignment="1">
      <alignment horizontal="center"/>
    </xf>
    <xf numFmtId="1" fontId="20" fillId="0" borderId="21" xfId="0" applyNumberFormat="1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3" fontId="20" fillId="0" borderId="23" xfId="0" applyNumberFormat="1" applyFont="1" applyFill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25" fillId="0" borderId="4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25" fillId="0" borderId="38" xfId="0" applyNumberFormat="1" applyFont="1" applyBorder="1" applyAlignment="1">
      <alignment/>
    </xf>
    <xf numFmtId="3" fontId="25" fillId="0" borderId="43" xfId="0" applyNumberFormat="1" applyFont="1" applyBorder="1" applyAlignment="1">
      <alignment/>
    </xf>
    <xf numFmtId="3" fontId="25" fillId="0" borderId="44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25" fillId="0" borderId="4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0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36.57421875" style="2" customWidth="1"/>
    <col min="3" max="4" width="8.7109375" style="2" customWidth="1"/>
    <col min="5" max="6" width="8.7109375" style="1" customWidth="1"/>
    <col min="7" max="9" width="10.7109375" style="1" customWidth="1"/>
    <col min="10" max="19" width="8.7109375" style="1" customWidth="1"/>
    <col min="20" max="16384" width="9.140625" style="1" customWidth="1"/>
  </cols>
  <sheetData>
    <row r="1" spans="2:19" ht="15.75">
      <c r="B1" s="96" t="s">
        <v>55</v>
      </c>
      <c r="C1" s="96"/>
      <c r="D1" s="96"/>
      <c r="E1" s="4"/>
      <c r="F1" s="4"/>
      <c r="G1" s="4"/>
      <c r="H1" s="96"/>
      <c r="I1" s="96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15.75">
      <c r="B2" s="96" t="s">
        <v>54</v>
      </c>
      <c r="C2" s="96"/>
      <c r="D2" s="96"/>
      <c r="E2" s="4"/>
      <c r="F2" s="4"/>
      <c r="G2" s="4"/>
      <c r="H2" s="96"/>
      <c r="I2" s="96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ht="16.5" thickBot="1">
      <c r="B3" s="98"/>
      <c r="C3" s="98"/>
      <c r="D3" s="98"/>
      <c r="E3" s="97"/>
      <c r="F3" s="97"/>
      <c r="G3" s="97"/>
      <c r="H3" s="98"/>
      <c r="I3" s="98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2:19" ht="17.25" thickBot="1" thickTop="1">
      <c r="B4" s="96"/>
      <c r="C4" s="96"/>
      <c r="D4" s="96"/>
      <c r="E4" s="4"/>
      <c r="F4" s="4"/>
      <c r="G4" s="4"/>
      <c r="H4" s="96"/>
      <c r="I4" s="96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16.5" thickTop="1">
      <c r="B5" s="95"/>
      <c r="C5" s="94"/>
      <c r="D5" s="93"/>
      <c r="E5" s="92"/>
      <c r="F5" s="91"/>
      <c r="G5" s="90"/>
      <c r="H5" s="89"/>
      <c r="I5" s="89"/>
      <c r="J5" s="88"/>
      <c r="K5" s="87"/>
      <c r="L5" s="87"/>
      <c r="M5" s="87"/>
      <c r="N5" s="87"/>
      <c r="O5" s="87"/>
      <c r="P5" s="87"/>
      <c r="Q5" s="87"/>
      <c r="R5" s="87"/>
      <c r="S5" s="86"/>
    </row>
    <row r="6" spans="2:19" ht="15">
      <c r="B6" s="85" t="s">
        <v>53</v>
      </c>
      <c r="C6" s="84" t="s">
        <v>52</v>
      </c>
      <c r="D6" s="83" t="s">
        <v>51</v>
      </c>
      <c r="E6" s="82" t="s">
        <v>50</v>
      </c>
      <c r="F6" s="81">
        <v>2010</v>
      </c>
      <c r="G6" s="80" t="s">
        <v>49</v>
      </c>
      <c r="H6" s="80" t="s">
        <v>48</v>
      </c>
      <c r="I6" s="80" t="s">
        <v>47</v>
      </c>
      <c r="J6" s="79">
        <v>2009</v>
      </c>
      <c r="K6" s="77">
        <v>2008</v>
      </c>
      <c r="L6" s="77">
        <v>2007</v>
      </c>
      <c r="M6" s="77">
        <v>2006</v>
      </c>
      <c r="N6" s="77" t="s">
        <v>46</v>
      </c>
      <c r="O6" s="77" t="s">
        <v>45</v>
      </c>
      <c r="P6" s="78">
        <v>2003</v>
      </c>
      <c r="Q6" s="77">
        <v>2002</v>
      </c>
      <c r="R6" s="77">
        <v>2001</v>
      </c>
      <c r="S6" s="76">
        <v>2000</v>
      </c>
    </row>
    <row r="7" spans="2:19" ht="15">
      <c r="B7" s="75"/>
      <c r="C7" s="74"/>
      <c r="D7" s="73"/>
      <c r="E7" s="72"/>
      <c r="F7" s="71"/>
      <c r="G7" s="70"/>
      <c r="H7" s="69"/>
      <c r="I7" s="69"/>
      <c r="J7" s="68"/>
      <c r="K7" s="66"/>
      <c r="L7" s="66"/>
      <c r="M7" s="66"/>
      <c r="N7" s="66"/>
      <c r="O7" s="66"/>
      <c r="P7" s="67"/>
      <c r="Q7" s="66"/>
      <c r="R7" s="66"/>
      <c r="S7" s="65"/>
    </row>
    <row r="8" spans="2:19" ht="15">
      <c r="B8" s="64"/>
      <c r="C8" s="63"/>
      <c r="D8" s="63"/>
      <c r="E8" s="62"/>
      <c r="F8" s="61"/>
      <c r="G8" s="60"/>
      <c r="H8" s="59"/>
      <c r="I8" s="59"/>
      <c r="J8" s="34"/>
      <c r="K8" s="27"/>
      <c r="L8" s="27"/>
      <c r="M8" s="27"/>
      <c r="N8" s="27"/>
      <c r="O8" s="27"/>
      <c r="P8" s="27"/>
      <c r="Q8" s="27"/>
      <c r="R8" s="58"/>
      <c r="S8" s="57"/>
    </row>
    <row r="9" spans="2:19" ht="15">
      <c r="B9" s="24" t="s">
        <v>44</v>
      </c>
      <c r="C9" s="37">
        <f aca="true" t="shared" si="0" ref="C9:S9">(C18+C23)</f>
        <v>7251</v>
      </c>
      <c r="D9" s="37">
        <f t="shared" si="0"/>
        <v>5985</v>
      </c>
      <c r="E9" s="37">
        <f t="shared" si="0"/>
        <v>5119</v>
      </c>
      <c r="F9" s="55">
        <f t="shared" si="0"/>
        <v>3442</v>
      </c>
      <c r="G9" s="54">
        <f t="shared" si="0"/>
        <v>53317</v>
      </c>
      <c r="H9" s="54">
        <f t="shared" si="0"/>
        <v>25106</v>
      </c>
      <c r="I9" s="54">
        <f t="shared" si="0"/>
        <v>28211</v>
      </c>
      <c r="J9" s="53">
        <f t="shared" si="0"/>
        <v>2990</v>
      </c>
      <c r="K9" s="37">
        <f t="shared" si="0"/>
        <v>4091</v>
      </c>
      <c r="L9" s="37">
        <f t="shared" si="0"/>
        <v>5350</v>
      </c>
      <c r="M9" s="37">
        <f t="shared" si="0"/>
        <v>5404</v>
      </c>
      <c r="N9" s="37">
        <f t="shared" si="0"/>
        <v>7271</v>
      </c>
      <c r="O9" s="37">
        <f t="shared" si="0"/>
        <v>5829</v>
      </c>
      <c r="P9" s="37">
        <f t="shared" si="0"/>
        <v>6516</v>
      </c>
      <c r="Q9" s="37">
        <f t="shared" si="0"/>
        <v>5289</v>
      </c>
      <c r="R9" s="37">
        <f t="shared" si="0"/>
        <v>5351</v>
      </c>
      <c r="S9" s="52">
        <f t="shared" si="0"/>
        <v>5226</v>
      </c>
    </row>
    <row r="10" spans="2:19" ht="15">
      <c r="B10" s="24"/>
      <c r="C10" s="56"/>
      <c r="D10" s="37"/>
      <c r="E10" s="37"/>
      <c r="F10" s="55"/>
      <c r="G10" s="54"/>
      <c r="H10" s="54"/>
      <c r="I10" s="54"/>
      <c r="J10" s="53"/>
      <c r="K10" s="37"/>
      <c r="L10" s="37"/>
      <c r="M10" s="37"/>
      <c r="N10" s="37"/>
      <c r="O10" s="37"/>
      <c r="P10" s="37"/>
      <c r="Q10" s="37"/>
      <c r="R10" s="37"/>
      <c r="S10" s="52"/>
    </row>
    <row r="11" spans="2:19" ht="15">
      <c r="B11" s="50" t="s">
        <v>43</v>
      </c>
      <c r="C11" s="40">
        <f aca="true" t="shared" si="1" ref="C11:S11">(C27+C28+C36+C37)</f>
        <v>2697</v>
      </c>
      <c r="D11" s="40">
        <f t="shared" si="1"/>
        <v>3553</v>
      </c>
      <c r="E11" s="40">
        <f t="shared" si="1"/>
        <v>3255</v>
      </c>
      <c r="F11" s="43">
        <f t="shared" si="1"/>
        <v>2477</v>
      </c>
      <c r="G11" s="42">
        <f t="shared" si="1"/>
        <v>29984</v>
      </c>
      <c r="H11" s="42">
        <f t="shared" si="1"/>
        <v>12716</v>
      </c>
      <c r="I11" s="42">
        <f t="shared" si="1"/>
        <v>17268</v>
      </c>
      <c r="J11" s="41">
        <f t="shared" si="1"/>
        <v>1384</v>
      </c>
      <c r="K11" s="40">
        <f t="shared" si="1"/>
        <v>1628</v>
      </c>
      <c r="L11" s="40">
        <f t="shared" si="1"/>
        <v>3645</v>
      </c>
      <c r="M11" s="40">
        <f t="shared" si="1"/>
        <v>2646</v>
      </c>
      <c r="N11" s="40">
        <f t="shared" si="1"/>
        <v>3413</v>
      </c>
      <c r="O11" s="40">
        <f t="shared" si="1"/>
        <v>2719</v>
      </c>
      <c r="P11" s="40">
        <f t="shared" si="1"/>
        <v>3894</v>
      </c>
      <c r="Q11" s="40">
        <f t="shared" si="1"/>
        <v>3280</v>
      </c>
      <c r="R11" s="40">
        <f t="shared" si="1"/>
        <v>3832</v>
      </c>
      <c r="S11" s="39">
        <f t="shared" si="1"/>
        <v>3543</v>
      </c>
    </row>
    <row r="12" spans="2:19" ht="15">
      <c r="B12" s="50" t="s">
        <v>42</v>
      </c>
      <c r="C12" s="40">
        <f aca="true" t="shared" si="2" ref="C12:S12">(C29+C30+C31+C35+C40+C41+C42+C51+C53)</f>
        <v>2782</v>
      </c>
      <c r="D12" s="40">
        <f t="shared" si="2"/>
        <v>1566</v>
      </c>
      <c r="E12" s="40">
        <f t="shared" si="2"/>
        <v>894</v>
      </c>
      <c r="F12" s="43">
        <f t="shared" si="2"/>
        <v>486</v>
      </c>
      <c r="G12" s="42">
        <f t="shared" si="2"/>
        <v>12498</v>
      </c>
      <c r="H12" s="42">
        <f t="shared" si="2"/>
        <v>6587</v>
      </c>
      <c r="I12" s="42">
        <f t="shared" si="2"/>
        <v>5911</v>
      </c>
      <c r="J12" s="41">
        <f t="shared" si="2"/>
        <v>1126</v>
      </c>
      <c r="K12" s="40">
        <f t="shared" si="2"/>
        <v>1150</v>
      </c>
      <c r="L12" s="40">
        <f t="shared" si="2"/>
        <v>1146</v>
      </c>
      <c r="M12" s="40">
        <f t="shared" si="2"/>
        <v>1199</v>
      </c>
      <c r="N12" s="40">
        <f t="shared" si="2"/>
        <v>1966</v>
      </c>
      <c r="O12" s="40">
        <f t="shared" si="2"/>
        <v>1749</v>
      </c>
      <c r="P12" s="40">
        <f t="shared" si="2"/>
        <v>1377</v>
      </c>
      <c r="Q12" s="40">
        <f t="shared" si="2"/>
        <v>971</v>
      </c>
      <c r="R12" s="40">
        <f t="shared" si="2"/>
        <v>623</v>
      </c>
      <c r="S12" s="39">
        <f t="shared" si="2"/>
        <v>1191</v>
      </c>
    </row>
    <row r="13" spans="2:19" ht="15">
      <c r="B13" s="50" t="s">
        <v>41</v>
      </c>
      <c r="C13" s="40">
        <f aca="true" t="shared" si="3" ref="C13:S13">(C14+C15+C16)</f>
        <v>1772</v>
      </c>
      <c r="D13" s="40">
        <f t="shared" si="3"/>
        <v>866</v>
      </c>
      <c r="E13" s="40">
        <f t="shared" si="3"/>
        <v>970</v>
      </c>
      <c r="F13" s="43">
        <f t="shared" si="3"/>
        <v>479</v>
      </c>
      <c r="G13" s="42">
        <f t="shared" si="3"/>
        <v>10835</v>
      </c>
      <c r="H13" s="42">
        <f t="shared" si="3"/>
        <v>5803</v>
      </c>
      <c r="I13" s="42">
        <f t="shared" si="3"/>
        <v>5032</v>
      </c>
      <c r="J13" s="41">
        <f t="shared" si="3"/>
        <v>480</v>
      </c>
      <c r="K13" s="40">
        <f t="shared" si="3"/>
        <v>1313</v>
      </c>
      <c r="L13" s="40">
        <f t="shared" si="3"/>
        <v>559</v>
      </c>
      <c r="M13" s="40">
        <f t="shared" si="3"/>
        <v>1559</v>
      </c>
      <c r="N13" s="40">
        <f t="shared" si="3"/>
        <v>1892</v>
      </c>
      <c r="O13" s="40">
        <f t="shared" si="3"/>
        <v>1361</v>
      </c>
      <c r="P13" s="40">
        <f t="shared" si="3"/>
        <v>1245</v>
      </c>
      <c r="Q13" s="40">
        <f t="shared" si="3"/>
        <v>1038</v>
      </c>
      <c r="R13" s="40">
        <f t="shared" si="3"/>
        <v>896</v>
      </c>
      <c r="S13" s="39">
        <f t="shared" si="3"/>
        <v>492</v>
      </c>
    </row>
    <row r="14" spans="2:19" ht="15">
      <c r="B14" s="50" t="s">
        <v>40</v>
      </c>
      <c r="C14" s="18">
        <f aca="true" t="shared" si="4" ref="C14:S14">(C32)</f>
        <v>1037</v>
      </c>
      <c r="D14" s="18">
        <f t="shared" si="4"/>
        <v>566</v>
      </c>
      <c r="E14" s="18">
        <f t="shared" si="4"/>
        <v>914</v>
      </c>
      <c r="F14" s="23">
        <f t="shared" si="4"/>
        <v>251</v>
      </c>
      <c r="G14" s="21">
        <f t="shared" si="4"/>
        <v>3202</v>
      </c>
      <c r="H14" s="21">
        <f t="shared" si="4"/>
        <v>2176</v>
      </c>
      <c r="I14" s="21">
        <f t="shared" si="4"/>
        <v>1026</v>
      </c>
      <c r="J14" s="51">
        <f t="shared" si="4"/>
        <v>204</v>
      </c>
      <c r="K14" s="18">
        <f t="shared" si="4"/>
        <v>927</v>
      </c>
      <c r="L14" s="18">
        <f t="shared" si="4"/>
        <v>115</v>
      </c>
      <c r="M14" s="18">
        <f t="shared" si="4"/>
        <v>317</v>
      </c>
      <c r="N14" s="18">
        <f t="shared" si="4"/>
        <v>613</v>
      </c>
      <c r="O14" s="18">
        <f t="shared" si="4"/>
        <v>307</v>
      </c>
      <c r="P14" s="18">
        <f t="shared" si="4"/>
        <v>489</v>
      </c>
      <c r="Q14" s="18">
        <f t="shared" si="4"/>
        <v>112</v>
      </c>
      <c r="R14" s="18">
        <f t="shared" si="4"/>
        <v>80</v>
      </c>
      <c r="S14" s="32">
        <f t="shared" si="4"/>
        <v>38</v>
      </c>
    </row>
    <row r="15" spans="2:19" ht="15">
      <c r="B15" s="50" t="s">
        <v>39</v>
      </c>
      <c r="C15" s="40">
        <f aca="true" t="shared" si="5" ref="C15:S15">(C45+C47+C59)</f>
        <v>688</v>
      </c>
      <c r="D15" s="40">
        <f t="shared" si="5"/>
        <v>244</v>
      </c>
      <c r="E15" s="40">
        <f t="shared" si="5"/>
        <v>14</v>
      </c>
      <c r="F15" s="43">
        <f t="shared" si="5"/>
        <v>132</v>
      </c>
      <c r="G15" s="42">
        <f t="shared" si="5"/>
        <v>4026</v>
      </c>
      <c r="H15" s="42">
        <f t="shared" si="5"/>
        <v>1950</v>
      </c>
      <c r="I15" s="42">
        <f t="shared" si="5"/>
        <v>2076</v>
      </c>
      <c r="J15" s="41">
        <f t="shared" si="5"/>
        <v>132</v>
      </c>
      <c r="K15" s="40">
        <f t="shared" si="5"/>
        <v>241</v>
      </c>
      <c r="L15" s="40">
        <f t="shared" si="5"/>
        <v>266</v>
      </c>
      <c r="M15" s="40">
        <f t="shared" si="5"/>
        <v>628</v>
      </c>
      <c r="N15" s="40">
        <f t="shared" si="5"/>
        <v>683</v>
      </c>
      <c r="O15" s="40">
        <f t="shared" si="5"/>
        <v>426</v>
      </c>
      <c r="P15" s="40">
        <f t="shared" si="5"/>
        <v>306</v>
      </c>
      <c r="Q15" s="40">
        <f t="shared" si="5"/>
        <v>528</v>
      </c>
      <c r="R15" s="40">
        <f t="shared" si="5"/>
        <v>545</v>
      </c>
      <c r="S15" s="39">
        <f t="shared" si="5"/>
        <v>271</v>
      </c>
    </row>
    <row r="16" spans="2:19" ht="15">
      <c r="B16" s="50" t="s">
        <v>38</v>
      </c>
      <c r="C16" s="40">
        <f aca="true" t="shared" si="6" ref="C16:S16">(C46+C52+C50+C54+C57+C58+C60)</f>
        <v>47</v>
      </c>
      <c r="D16" s="40">
        <f t="shared" si="6"/>
        <v>56</v>
      </c>
      <c r="E16" s="40">
        <f t="shared" si="6"/>
        <v>42</v>
      </c>
      <c r="F16" s="43">
        <f t="shared" si="6"/>
        <v>96</v>
      </c>
      <c r="G16" s="42">
        <f t="shared" si="6"/>
        <v>3607</v>
      </c>
      <c r="H16" s="42">
        <f t="shared" si="6"/>
        <v>1677</v>
      </c>
      <c r="I16" s="42">
        <f t="shared" si="6"/>
        <v>1930</v>
      </c>
      <c r="J16" s="41">
        <f t="shared" si="6"/>
        <v>144</v>
      </c>
      <c r="K16" s="40">
        <f t="shared" si="6"/>
        <v>145</v>
      </c>
      <c r="L16" s="40">
        <f t="shared" si="6"/>
        <v>178</v>
      </c>
      <c r="M16" s="40">
        <f t="shared" si="6"/>
        <v>614</v>
      </c>
      <c r="N16" s="40">
        <f t="shared" si="6"/>
        <v>596</v>
      </c>
      <c r="O16" s="40">
        <f t="shared" si="6"/>
        <v>628</v>
      </c>
      <c r="P16" s="40">
        <f t="shared" si="6"/>
        <v>450</v>
      </c>
      <c r="Q16" s="40">
        <f t="shared" si="6"/>
        <v>398</v>
      </c>
      <c r="R16" s="40">
        <f t="shared" si="6"/>
        <v>271</v>
      </c>
      <c r="S16" s="39">
        <f t="shared" si="6"/>
        <v>183</v>
      </c>
    </row>
    <row r="17" spans="2:19" ht="15">
      <c r="B17" s="50"/>
      <c r="C17" s="40"/>
      <c r="D17" s="40"/>
      <c r="E17" s="40"/>
      <c r="F17" s="43"/>
      <c r="G17" s="42"/>
      <c r="H17" s="42"/>
      <c r="I17" s="42"/>
      <c r="J17" s="41"/>
      <c r="K17" s="40"/>
      <c r="L17" s="40"/>
      <c r="M17" s="40"/>
      <c r="N17" s="40"/>
      <c r="O17" s="40"/>
      <c r="P17" s="40"/>
      <c r="Q17" s="40"/>
      <c r="R17" s="40"/>
      <c r="S17" s="39"/>
    </row>
    <row r="18" spans="2:19" ht="15">
      <c r="B18" s="50" t="s">
        <v>37</v>
      </c>
      <c r="C18" s="40">
        <f aca="true" t="shared" si="7" ref="C18:S18">(C19+C22)</f>
        <v>7251</v>
      </c>
      <c r="D18" s="40">
        <f t="shared" si="7"/>
        <v>5983</v>
      </c>
      <c r="E18" s="40">
        <f t="shared" si="7"/>
        <v>5119</v>
      </c>
      <c r="F18" s="43">
        <f t="shared" si="7"/>
        <v>3442</v>
      </c>
      <c r="G18" s="42">
        <f t="shared" si="7"/>
        <v>53089</v>
      </c>
      <c r="H18" s="42">
        <f t="shared" si="7"/>
        <v>25026</v>
      </c>
      <c r="I18" s="42">
        <f t="shared" si="7"/>
        <v>28063</v>
      </c>
      <c r="J18" s="41">
        <f t="shared" si="7"/>
        <v>2990</v>
      </c>
      <c r="K18" s="40">
        <f t="shared" si="7"/>
        <v>4089</v>
      </c>
      <c r="L18" s="40">
        <f t="shared" si="7"/>
        <v>5301</v>
      </c>
      <c r="M18" s="40">
        <f t="shared" si="7"/>
        <v>5400</v>
      </c>
      <c r="N18" s="40">
        <f t="shared" si="7"/>
        <v>7246</v>
      </c>
      <c r="O18" s="40">
        <f t="shared" si="7"/>
        <v>5823</v>
      </c>
      <c r="P18" s="40">
        <f t="shared" si="7"/>
        <v>6459</v>
      </c>
      <c r="Q18" s="40">
        <f t="shared" si="7"/>
        <v>5249</v>
      </c>
      <c r="R18" s="40">
        <f t="shared" si="7"/>
        <v>5306</v>
      </c>
      <c r="S18" s="39">
        <f t="shared" si="7"/>
        <v>5226</v>
      </c>
    </row>
    <row r="19" spans="2:19" ht="15">
      <c r="B19" s="50" t="s">
        <v>36</v>
      </c>
      <c r="C19" s="46">
        <f aca="true" t="shared" si="8" ref="C19:S19">(C20+C21)</f>
        <v>7211</v>
      </c>
      <c r="D19" s="46">
        <f t="shared" si="8"/>
        <v>5929</v>
      </c>
      <c r="E19" s="46">
        <f t="shared" si="8"/>
        <v>5119</v>
      </c>
      <c r="F19" s="49">
        <f t="shared" si="8"/>
        <v>3346</v>
      </c>
      <c r="G19" s="48">
        <f t="shared" si="8"/>
        <v>52582</v>
      </c>
      <c r="H19" s="48">
        <f t="shared" si="8"/>
        <v>24581</v>
      </c>
      <c r="I19" s="48">
        <f t="shared" si="8"/>
        <v>28001</v>
      </c>
      <c r="J19" s="47">
        <f t="shared" si="8"/>
        <v>2949</v>
      </c>
      <c r="K19" s="46">
        <f t="shared" si="8"/>
        <v>3993</v>
      </c>
      <c r="L19" s="46">
        <f t="shared" si="8"/>
        <v>5271</v>
      </c>
      <c r="M19" s="46">
        <f t="shared" si="8"/>
        <v>5274</v>
      </c>
      <c r="N19" s="46">
        <f t="shared" si="8"/>
        <v>7094</v>
      </c>
      <c r="O19" s="46">
        <f t="shared" si="8"/>
        <v>5763</v>
      </c>
      <c r="P19" s="46">
        <f t="shared" si="8"/>
        <v>6457</v>
      </c>
      <c r="Q19" s="46">
        <f t="shared" si="8"/>
        <v>5249</v>
      </c>
      <c r="R19" s="46">
        <f t="shared" si="8"/>
        <v>5306</v>
      </c>
      <c r="S19" s="45">
        <f t="shared" si="8"/>
        <v>5226</v>
      </c>
    </row>
    <row r="20" spans="2:19" ht="15">
      <c r="B20" s="50" t="s">
        <v>35</v>
      </c>
      <c r="C20" s="46">
        <f aca="true" t="shared" si="9" ref="C20:S20">(C27+C28+C31+C32+C36+C37+C42+C45+C47+C51+C53+C59)</f>
        <v>5543</v>
      </c>
      <c r="D20" s="46">
        <f t="shared" si="9"/>
        <v>5579</v>
      </c>
      <c r="E20" s="46">
        <f t="shared" si="9"/>
        <v>4650</v>
      </c>
      <c r="F20" s="49">
        <f t="shared" si="9"/>
        <v>3179</v>
      </c>
      <c r="G20" s="48">
        <f t="shared" si="9"/>
        <v>43389</v>
      </c>
      <c r="H20" s="48">
        <f t="shared" si="9"/>
        <v>19790</v>
      </c>
      <c r="I20" s="48">
        <f t="shared" si="9"/>
        <v>23599</v>
      </c>
      <c r="J20" s="47">
        <f t="shared" si="9"/>
        <v>2327</v>
      </c>
      <c r="K20" s="46">
        <f t="shared" si="9"/>
        <v>3478</v>
      </c>
      <c r="L20" s="46">
        <f t="shared" si="9"/>
        <v>4481</v>
      </c>
      <c r="M20" s="46">
        <f t="shared" si="9"/>
        <v>4194</v>
      </c>
      <c r="N20" s="46">
        <f t="shared" si="9"/>
        <v>5310</v>
      </c>
      <c r="O20" s="46">
        <f t="shared" si="9"/>
        <v>4432</v>
      </c>
      <c r="P20" s="46">
        <f t="shared" si="9"/>
        <v>5558</v>
      </c>
      <c r="Q20" s="46">
        <f t="shared" si="9"/>
        <v>4302</v>
      </c>
      <c r="R20" s="46">
        <f t="shared" si="9"/>
        <v>4699</v>
      </c>
      <c r="S20" s="45">
        <f t="shared" si="9"/>
        <v>4608</v>
      </c>
    </row>
    <row r="21" spans="2:19" ht="15">
      <c r="B21" s="50" t="s">
        <v>34</v>
      </c>
      <c r="C21" s="46">
        <f aca="true" t="shared" si="10" ref="C21:S21">(C29+C30+C35+C40+C41+C58+C60)</f>
        <v>1668</v>
      </c>
      <c r="D21" s="46">
        <f t="shared" si="10"/>
        <v>350</v>
      </c>
      <c r="E21" s="46">
        <f t="shared" si="10"/>
        <v>469</v>
      </c>
      <c r="F21" s="49">
        <f t="shared" si="10"/>
        <v>167</v>
      </c>
      <c r="G21" s="48">
        <f t="shared" si="10"/>
        <v>9193</v>
      </c>
      <c r="H21" s="48">
        <f t="shared" si="10"/>
        <v>4791</v>
      </c>
      <c r="I21" s="48">
        <f t="shared" si="10"/>
        <v>4402</v>
      </c>
      <c r="J21" s="47">
        <f t="shared" si="10"/>
        <v>622</v>
      </c>
      <c r="K21" s="46">
        <f t="shared" si="10"/>
        <v>515</v>
      </c>
      <c r="L21" s="46">
        <f t="shared" si="10"/>
        <v>790</v>
      </c>
      <c r="M21" s="46">
        <f t="shared" si="10"/>
        <v>1080</v>
      </c>
      <c r="N21" s="46">
        <f t="shared" si="10"/>
        <v>1784</v>
      </c>
      <c r="O21" s="46">
        <f t="shared" si="10"/>
        <v>1331</v>
      </c>
      <c r="P21" s="46">
        <f t="shared" si="10"/>
        <v>899</v>
      </c>
      <c r="Q21" s="46">
        <f t="shared" si="10"/>
        <v>947</v>
      </c>
      <c r="R21" s="46">
        <f t="shared" si="10"/>
        <v>607</v>
      </c>
      <c r="S21" s="45">
        <f t="shared" si="10"/>
        <v>618</v>
      </c>
    </row>
    <row r="22" spans="2:19" ht="15">
      <c r="B22" s="50" t="s">
        <v>33</v>
      </c>
      <c r="C22" s="46">
        <f aca="true" t="shared" si="11" ref="C22:S22">(C54+C57)</f>
        <v>40</v>
      </c>
      <c r="D22" s="46">
        <f t="shared" si="11"/>
        <v>54</v>
      </c>
      <c r="E22" s="46">
        <f t="shared" si="11"/>
        <v>0</v>
      </c>
      <c r="F22" s="49">
        <f t="shared" si="11"/>
        <v>96</v>
      </c>
      <c r="G22" s="48">
        <f t="shared" si="11"/>
        <v>507</v>
      </c>
      <c r="H22" s="48">
        <f t="shared" si="11"/>
        <v>445</v>
      </c>
      <c r="I22" s="48">
        <f t="shared" si="11"/>
        <v>62</v>
      </c>
      <c r="J22" s="47">
        <f t="shared" si="11"/>
        <v>41</v>
      </c>
      <c r="K22" s="46">
        <f t="shared" si="11"/>
        <v>96</v>
      </c>
      <c r="L22" s="46">
        <f t="shared" si="11"/>
        <v>30</v>
      </c>
      <c r="M22" s="46">
        <f t="shared" si="11"/>
        <v>126</v>
      </c>
      <c r="N22" s="46">
        <f t="shared" si="11"/>
        <v>152</v>
      </c>
      <c r="O22" s="46">
        <f t="shared" si="11"/>
        <v>60</v>
      </c>
      <c r="P22" s="46">
        <f t="shared" si="11"/>
        <v>2</v>
      </c>
      <c r="Q22" s="46">
        <f t="shared" si="11"/>
        <v>0</v>
      </c>
      <c r="R22" s="46">
        <f t="shared" si="11"/>
        <v>0</v>
      </c>
      <c r="S22" s="45">
        <f t="shared" si="11"/>
        <v>0</v>
      </c>
    </row>
    <row r="23" spans="2:19" ht="15">
      <c r="B23" s="44" t="s">
        <v>32</v>
      </c>
      <c r="C23" s="40">
        <f aca="true" t="shared" si="12" ref="C23:S23">(C46+C52+C50)</f>
        <v>0</v>
      </c>
      <c r="D23" s="40">
        <f t="shared" si="12"/>
        <v>2</v>
      </c>
      <c r="E23" s="40">
        <f t="shared" si="12"/>
        <v>0</v>
      </c>
      <c r="F23" s="43">
        <f t="shared" si="12"/>
        <v>0</v>
      </c>
      <c r="G23" s="42">
        <f t="shared" si="12"/>
        <v>228</v>
      </c>
      <c r="H23" s="42">
        <f t="shared" si="12"/>
        <v>80</v>
      </c>
      <c r="I23" s="42">
        <f t="shared" si="12"/>
        <v>148</v>
      </c>
      <c r="J23" s="41">
        <f t="shared" si="12"/>
        <v>0</v>
      </c>
      <c r="K23" s="40">
        <f t="shared" si="12"/>
        <v>2</v>
      </c>
      <c r="L23" s="40">
        <f t="shared" si="12"/>
        <v>49</v>
      </c>
      <c r="M23" s="40">
        <f t="shared" si="12"/>
        <v>4</v>
      </c>
      <c r="N23" s="40">
        <f t="shared" si="12"/>
        <v>25</v>
      </c>
      <c r="O23" s="40">
        <f t="shared" si="12"/>
        <v>6</v>
      </c>
      <c r="P23" s="40">
        <f t="shared" si="12"/>
        <v>57</v>
      </c>
      <c r="Q23" s="40">
        <f t="shared" si="12"/>
        <v>40</v>
      </c>
      <c r="R23" s="40">
        <f t="shared" si="12"/>
        <v>45</v>
      </c>
      <c r="S23" s="39">
        <f t="shared" si="12"/>
        <v>0</v>
      </c>
    </row>
    <row r="24" spans="2:19" ht="15">
      <c r="B24" s="24"/>
      <c r="C24" s="37"/>
      <c r="D24" s="37"/>
      <c r="E24" s="27"/>
      <c r="F24" s="31"/>
      <c r="G24" s="35"/>
      <c r="H24" s="20"/>
      <c r="I24" s="20"/>
      <c r="K24" s="27"/>
      <c r="L24" s="27"/>
      <c r="M24" s="27"/>
      <c r="N24" s="27"/>
      <c r="O24" s="27"/>
      <c r="P24" s="38"/>
      <c r="Q24" s="18"/>
      <c r="R24" s="18"/>
      <c r="S24" s="17"/>
    </row>
    <row r="25" spans="2:19" ht="15">
      <c r="B25" s="24"/>
      <c r="C25" s="37"/>
      <c r="D25" s="37"/>
      <c r="E25" s="27"/>
      <c r="F25" s="36"/>
      <c r="G25" s="35"/>
      <c r="H25" s="20"/>
      <c r="I25" s="20"/>
      <c r="J25" s="34"/>
      <c r="K25" s="27"/>
      <c r="L25" s="27"/>
      <c r="M25" s="27"/>
      <c r="N25" s="27"/>
      <c r="O25" s="27"/>
      <c r="P25" s="33"/>
      <c r="Q25" s="27"/>
      <c r="R25" s="18"/>
      <c r="S25" s="17"/>
    </row>
    <row r="26" spans="2:19" ht="15">
      <c r="B26" s="24" t="s">
        <v>31</v>
      </c>
      <c r="C26" s="18">
        <v>3418</v>
      </c>
      <c r="D26" s="18">
        <f>SUM(D27:D32)</f>
        <v>2061</v>
      </c>
      <c r="E26" s="23">
        <v>2876</v>
      </c>
      <c r="F26" s="22">
        <v>2018</v>
      </c>
      <c r="G26" s="21">
        <f aca="true" t="shared" si="13" ref="G26:G32">(J26+K26+L26+M26+N26+O26+P26+Q26+R26+S26)</f>
        <v>21876</v>
      </c>
      <c r="H26" s="20">
        <f aca="true" t="shared" si="14" ref="H26:H32">(J26+K26+L26+M26+N26)</f>
        <v>10567</v>
      </c>
      <c r="I26" s="20">
        <f aca="true" t="shared" si="15" ref="I26:I32">(O26+P26+Q26+R26+S26)</f>
        <v>11309</v>
      </c>
      <c r="J26" s="19">
        <v>1996</v>
      </c>
      <c r="K26" s="18">
        <v>2413</v>
      </c>
      <c r="L26" s="18">
        <v>1432</v>
      </c>
      <c r="M26" s="18">
        <v>1794</v>
      </c>
      <c r="N26" s="18">
        <v>2932</v>
      </c>
      <c r="O26" s="18">
        <v>2775</v>
      </c>
      <c r="P26" s="18">
        <v>2817</v>
      </c>
      <c r="Q26" s="18">
        <v>1640</v>
      </c>
      <c r="R26" s="18">
        <v>1973</v>
      </c>
      <c r="S26" s="32">
        <v>2104</v>
      </c>
    </row>
    <row r="27" spans="2:19" ht="15">
      <c r="B27" s="24" t="s">
        <v>30</v>
      </c>
      <c r="C27" s="18">
        <v>447</v>
      </c>
      <c r="D27" s="18">
        <v>652</v>
      </c>
      <c r="E27" s="23">
        <v>1531</v>
      </c>
      <c r="F27" s="22">
        <v>847</v>
      </c>
      <c r="G27" s="21">
        <f t="shared" si="13"/>
        <v>5381</v>
      </c>
      <c r="H27" s="20">
        <f t="shared" si="14"/>
        <v>2529</v>
      </c>
      <c r="I27" s="20">
        <f t="shared" si="15"/>
        <v>2852</v>
      </c>
      <c r="J27" s="19">
        <v>353</v>
      </c>
      <c r="K27" s="18">
        <v>150</v>
      </c>
      <c r="L27" s="18">
        <v>790</v>
      </c>
      <c r="M27" s="18">
        <v>306</v>
      </c>
      <c r="N27" s="18">
        <v>930</v>
      </c>
      <c r="O27" s="18">
        <v>595</v>
      </c>
      <c r="P27" s="18">
        <v>837</v>
      </c>
      <c r="Q27" s="18">
        <v>333</v>
      </c>
      <c r="R27" s="18">
        <v>479</v>
      </c>
      <c r="S27" s="17">
        <v>608</v>
      </c>
    </row>
    <row r="28" spans="2:19" ht="15">
      <c r="B28" s="24" t="s">
        <v>29</v>
      </c>
      <c r="C28" s="18">
        <v>388</v>
      </c>
      <c r="D28" s="18">
        <v>19</v>
      </c>
      <c r="E28" s="23">
        <v>0</v>
      </c>
      <c r="F28" s="22">
        <v>635</v>
      </c>
      <c r="G28" s="21">
        <f t="shared" si="13"/>
        <v>6619</v>
      </c>
      <c r="H28" s="20">
        <f t="shared" si="14"/>
        <v>2476</v>
      </c>
      <c r="I28" s="20">
        <f t="shared" si="15"/>
        <v>4143</v>
      </c>
      <c r="J28" s="19">
        <v>583</v>
      </c>
      <c r="K28" s="18">
        <v>957</v>
      </c>
      <c r="L28" s="18">
        <v>83</v>
      </c>
      <c r="M28" s="18">
        <v>431</v>
      </c>
      <c r="N28" s="18">
        <v>422</v>
      </c>
      <c r="O28" s="18">
        <v>606</v>
      </c>
      <c r="P28" s="18">
        <v>838</v>
      </c>
      <c r="Q28" s="18">
        <v>765</v>
      </c>
      <c r="R28" s="18">
        <v>1295</v>
      </c>
      <c r="S28" s="17">
        <v>639</v>
      </c>
    </row>
    <row r="29" spans="2:19" ht="15">
      <c r="B29" s="24" t="s">
        <v>28</v>
      </c>
      <c r="C29" s="18">
        <v>100</v>
      </c>
      <c r="D29" s="18">
        <v>8</v>
      </c>
      <c r="E29" s="23">
        <v>0</v>
      </c>
      <c r="F29" s="22">
        <v>0</v>
      </c>
      <c r="G29" s="21">
        <f t="shared" si="13"/>
        <v>811</v>
      </c>
      <c r="H29" s="20">
        <f t="shared" si="14"/>
        <v>136</v>
      </c>
      <c r="I29" s="20">
        <f t="shared" si="15"/>
        <v>675</v>
      </c>
      <c r="J29" s="19">
        <v>38</v>
      </c>
      <c r="K29" s="18">
        <v>8</v>
      </c>
      <c r="L29" s="18">
        <v>0</v>
      </c>
      <c r="M29" s="18">
        <v>4</v>
      </c>
      <c r="N29" s="18">
        <v>86</v>
      </c>
      <c r="O29" s="18">
        <v>308</v>
      </c>
      <c r="P29" s="18">
        <v>60</v>
      </c>
      <c r="Q29" s="18">
        <v>155</v>
      </c>
      <c r="R29" s="18">
        <v>40</v>
      </c>
      <c r="S29" s="17">
        <v>112</v>
      </c>
    </row>
    <row r="30" spans="2:19" ht="15">
      <c r="B30" s="24" t="s">
        <v>27</v>
      </c>
      <c r="C30" s="18">
        <v>414</v>
      </c>
      <c r="D30" s="18">
        <v>68</v>
      </c>
      <c r="E30" s="23">
        <v>245</v>
      </c>
      <c r="F30" s="22">
        <v>70</v>
      </c>
      <c r="G30" s="21">
        <f t="shared" si="13"/>
        <v>1995</v>
      </c>
      <c r="H30" s="20">
        <f t="shared" si="14"/>
        <v>1161</v>
      </c>
      <c r="I30" s="20">
        <f t="shared" si="15"/>
        <v>834</v>
      </c>
      <c r="J30" s="19">
        <v>235</v>
      </c>
      <c r="K30" s="18">
        <v>105</v>
      </c>
      <c r="L30" s="18">
        <v>169</v>
      </c>
      <c r="M30" s="18">
        <v>209</v>
      </c>
      <c r="N30" s="18">
        <v>443</v>
      </c>
      <c r="O30" s="18">
        <v>406</v>
      </c>
      <c r="P30" s="18">
        <v>124</v>
      </c>
      <c r="Q30" s="18">
        <v>69</v>
      </c>
      <c r="R30" s="18">
        <v>79</v>
      </c>
      <c r="S30" s="17">
        <v>156</v>
      </c>
    </row>
    <row r="31" spans="2:19" ht="15">
      <c r="B31" s="24" t="s">
        <v>26</v>
      </c>
      <c r="C31" s="18">
        <v>1032</v>
      </c>
      <c r="D31" s="18">
        <v>748</v>
      </c>
      <c r="E31" s="23">
        <v>186</v>
      </c>
      <c r="F31" s="22">
        <v>215</v>
      </c>
      <c r="G31" s="21">
        <f t="shared" si="13"/>
        <v>3868</v>
      </c>
      <c r="H31" s="20">
        <f t="shared" si="14"/>
        <v>2089</v>
      </c>
      <c r="I31" s="20">
        <f t="shared" si="15"/>
        <v>1779</v>
      </c>
      <c r="J31" s="19">
        <v>583</v>
      </c>
      <c r="K31" s="18">
        <v>266</v>
      </c>
      <c r="L31" s="18">
        <v>275</v>
      </c>
      <c r="M31" s="18">
        <v>527</v>
      </c>
      <c r="N31" s="18">
        <v>438</v>
      </c>
      <c r="O31" s="18">
        <v>553</v>
      </c>
      <c r="P31" s="18">
        <v>469</v>
      </c>
      <c r="Q31" s="18">
        <v>206</v>
      </c>
      <c r="R31" s="18">
        <v>0</v>
      </c>
      <c r="S31" s="17">
        <v>551</v>
      </c>
    </row>
    <row r="32" spans="2:19" ht="15">
      <c r="B32" s="24" t="s">
        <v>25</v>
      </c>
      <c r="C32" s="18">
        <v>1037</v>
      </c>
      <c r="D32" s="18">
        <v>566</v>
      </c>
      <c r="E32" s="23">
        <v>914</v>
      </c>
      <c r="F32" s="22">
        <v>251</v>
      </c>
      <c r="G32" s="21">
        <f t="shared" si="13"/>
        <v>3202</v>
      </c>
      <c r="H32" s="20">
        <f t="shared" si="14"/>
        <v>2176</v>
      </c>
      <c r="I32" s="20">
        <f t="shared" si="15"/>
        <v>1026</v>
      </c>
      <c r="J32" s="19">
        <v>204</v>
      </c>
      <c r="K32" s="18">
        <v>927</v>
      </c>
      <c r="L32" s="18">
        <v>115</v>
      </c>
      <c r="M32" s="18">
        <v>317</v>
      </c>
      <c r="N32" s="18">
        <v>613</v>
      </c>
      <c r="O32" s="18">
        <v>307</v>
      </c>
      <c r="P32" s="18">
        <v>489</v>
      </c>
      <c r="Q32" s="18">
        <v>112</v>
      </c>
      <c r="R32" s="18">
        <v>80</v>
      </c>
      <c r="S32" s="17">
        <v>38</v>
      </c>
    </row>
    <row r="33" spans="2:19" ht="15">
      <c r="B33" s="24"/>
      <c r="C33" s="27"/>
      <c r="D33" s="27"/>
      <c r="E33" s="31"/>
      <c r="F33" s="30"/>
      <c r="G33" s="29"/>
      <c r="H33" s="20"/>
      <c r="I33" s="20"/>
      <c r="J33" s="28"/>
      <c r="K33" s="18"/>
      <c r="L33" s="27"/>
      <c r="M33" s="27"/>
      <c r="N33" s="18"/>
      <c r="O33" s="27"/>
      <c r="P33" s="27"/>
      <c r="Q33" s="27"/>
      <c r="R33" s="27"/>
      <c r="S33" s="26"/>
    </row>
    <row r="34" spans="2:19" ht="15">
      <c r="B34" s="24" t="s">
        <v>24</v>
      </c>
      <c r="C34" s="18">
        <v>2360</v>
      </c>
      <c r="D34" s="18">
        <f>SUM(D35:D37)</f>
        <v>3156</v>
      </c>
      <c r="E34" s="23">
        <v>1774</v>
      </c>
      <c r="F34" s="22">
        <v>1090</v>
      </c>
      <c r="G34" s="21">
        <f>(J34+K34+L34+M34+N34+O34+P34+Q34+R34+S34)</f>
        <v>19930</v>
      </c>
      <c r="H34" s="20">
        <f>(J34+K34+L34+M34+N34)</f>
        <v>8830</v>
      </c>
      <c r="I34" s="20">
        <f>(O34+P34+Q34+R34+S34)</f>
        <v>11100</v>
      </c>
      <c r="J34" s="19">
        <v>538</v>
      </c>
      <c r="K34" s="18">
        <v>605</v>
      </c>
      <c r="L34" s="18">
        <v>3057</v>
      </c>
      <c r="M34" s="18">
        <v>2111</v>
      </c>
      <c r="N34" s="18">
        <v>2519</v>
      </c>
      <c r="O34" s="18">
        <v>1573</v>
      </c>
      <c r="P34" s="18">
        <v>2451</v>
      </c>
      <c r="Q34" s="18">
        <v>2408</v>
      </c>
      <c r="R34" s="18">
        <v>2320</v>
      </c>
      <c r="S34" s="32">
        <v>2348</v>
      </c>
    </row>
    <row r="35" spans="2:19" ht="15">
      <c r="B35" s="24" t="s">
        <v>23</v>
      </c>
      <c r="C35" s="18">
        <v>498</v>
      </c>
      <c r="D35" s="18">
        <v>274</v>
      </c>
      <c r="E35" s="23">
        <v>50</v>
      </c>
      <c r="F35" s="22">
        <v>95</v>
      </c>
      <c r="G35" s="21">
        <f>(J35+K35+L35+M35+N35+O35+P35+Q35+R35+S35)</f>
        <v>1946</v>
      </c>
      <c r="H35" s="20">
        <f>(J35+K35+L35+M35+N35)</f>
        <v>1119</v>
      </c>
      <c r="I35" s="20">
        <f>(O35+P35+Q35+R35+S35)</f>
        <v>827</v>
      </c>
      <c r="J35" s="19">
        <v>90</v>
      </c>
      <c r="K35" s="18">
        <v>84</v>
      </c>
      <c r="L35" s="18">
        <v>285</v>
      </c>
      <c r="M35" s="18">
        <v>202</v>
      </c>
      <c r="N35" s="18">
        <v>458</v>
      </c>
      <c r="O35" s="18">
        <v>55</v>
      </c>
      <c r="P35" s="18">
        <v>232</v>
      </c>
      <c r="Q35" s="18">
        <v>226</v>
      </c>
      <c r="R35" s="18">
        <v>262</v>
      </c>
      <c r="S35" s="17">
        <v>52</v>
      </c>
    </row>
    <row r="36" spans="2:19" ht="15">
      <c r="B36" s="24" t="s">
        <v>22</v>
      </c>
      <c r="C36" s="18">
        <v>1862</v>
      </c>
      <c r="D36" s="18">
        <v>2807</v>
      </c>
      <c r="E36" s="23">
        <v>1481</v>
      </c>
      <c r="F36" s="22">
        <v>990</v>
      </c>
      <c r="G36" s="21">
        <f>(J36+K36+L36+M36+N36+O36+P36+Q36+R36+S36)</f>
        <v>15930</v>
      </c>
      <c r="H36" s="20">
        <f>(J36+K36+L36+M36+N36)</f>
        <v>6215</v>
      </c>
      <c r="I36" s="20">
        <f>(O36+P36+Q36+R36+S36)</f>
        <v>9715</v>
      </c>
      <c r="J36" s="19">
        <v>0</v>
      </c>
      <c r="K36" s="18">
        <v>479</v>
      </c>
      <c r="L36" s="18">
        <v>2051</v>
      </c>
      <c r="M36" s="18">
        <v>1794</v>
      </c>
      <c r="N36" s="18">
        <v>1891</v>
      </c>
      <c r="O36" s="18">
        <v>1445</v>
      </c>
      <c r="P36" s="18">
        <v>2089</v>
      </c>
      <c r="Q36" s="18">
        <v>2104</v>
      </c>
      <c r="R36" s="18">
        <v>2058</v>
      </c>
      <c r="S36" s="17">
        <v>2019</v>
      </c>
    </row>
    <row r="37" spans="2:19" ht="15">
      <c r="B37" s="24" t="s">
        <v>21</v>
      </c>
      <c r="C37" s="18">
        <v>0</v>
      </c>
      <c r="D37" s="18">
        <v>75</v>
      </c>
      <c r="E37" s="23">
        <v>243</v>
      </c>
      <c r="F37" s="22">
        <v>5</v>
      </c>
      <c r="G37" s="21">
        <f>(J37+K37+L37+M37+N37+O37+P37+Q37+R37+S37)</f>
        <v>2054</v>
      </c>
      <c r="H37" s="20">
        <f>(J37+K37+L37+M37+N37)</f>
        <v>1496</v>
      </c>
      <c r="I37" s="20">
        <f>(O37+P37+Q37+R37+S37)</f>
        <v>558</v>
      </c>
      <c r="J37" s="19">
        <v>448</v>
      </c>
      <c r="K37" s="18">
        <v>42</v>
      </c>
      <c r="L37" s="18">
        <v>721</v>
      </c>
      <c r="M37" s="18">
        <v>115</v>
      </c>
      <c r="N37" s="18">
        <v>170</v>
      </c>
      <c r="O37" s="18">
        <v>73</v>
      </c>
      <c r="P37" s="18">
        <v>130</v>
      </c>
      <c r="Q37" s="18">
        <v>78</v>
      </c>
      <c r="R37" s="18">
        <v>0</v>
      </c>
      <c r="S37" s="17">
        <v>277</v>
      </c>
    </row>
    <row r="38" spans="2:19" ht="15">
      <c r="B38" s="24"/>
      <c r="C38" s="27"/>
      <c r="D38" s="27"/>
      <c r="E38" s="31"/>
      <c r="F38" s="30"/>
      <c r="G38" s="29"/>
      <c r="H38" s="20"/>
      <c r="I38" s="20"/>
      <c r="J38" s="28"/>
      <c r="K38" s="18"/>
      <c r="L38" s="27"/>
      <c r="M38" s="27"/>
      <c r="N38" s="18"/>
      <c r="O38" s="27"/>
      <c r="P38" s="27"/>
      <c r="Q38" s="27"/>
      <c r="R38" s="27"/>
      <c r="S38" s="26"/>
    </row>
    <row r="39" spans="2:19" ht="15">
      <c r="B39" s="24" t="s">
        <v>20</v>
      </c>
      <c r="C39" s="18">
        <v>651</v>
      </c>
      <c r="D39" s="18">
        <f>SUM(D40:D42)</f>
        <v>0</v>
      </c>
      <c r="E39" s="23">
        <v>400</v>
      </c>
      <c r="F39" s="22">
        <v>16</v>
      </c>
      <c r="G39" s="21">
        <f>(J39+K39+L39+M39+N39+O39+P39+Q39+R39+S39)</f>
        <v>2592</v>
      </c>
      <c r="H39" s="20">
        <f>(J39+K39+L39+M39+N39)</f>
        <v>1490</v>
      </c>
      <c r="I39" s="20">
        <f>(O39+P39+Q39+R39+S39)</f>
        <v>1102</v>
      </c>
      <c r="J39" s="19">
        <v>160</v>
      </c>
      <c r="K39" s="18">
        <v>345</v>
      </c>
      <c r="L39" s="18">
        <v>322</v>
      </c>
      <c r="M39" s="18">
        <v>255</v>
      </c>
      <c r="N39" s="18">
        <v>408</v>
      </c>
      <c r="O39" s="18">
        <v>288</v>
      </c>
      <c r="P39" s="18">
        <v>336</v>
      </c>
      <c r="Q39" s="18">
        <v>239</v>
      </c>
      <c r="R39" s="18">
        <v>4</v>
      </c>
      <c r="S39" s="32">
        <v>235</v>
      </c>
    </row>
    <row r="40" spans="2:19" ht="15">
      <c r="B40" s="24" t="s">
        <v>19</v>
      </c>
      <c r="C40" s="18">
        <v>0</v>
      </c>
      <c r="D40" s="18">
        <v>0</v>
      </c>
      <c r="E40" s="23">
        <v>0</v>
      </c>
      <c r="F40" s="22">
        <v>2</v>
      </c>
      <c r="G40" s="21">
        <f>(J40+K40+L40+M40+N40+O40+P40+Q40+R40+S40)</f>
        <v>98</v>
      </c>
      <c r="H40" s="20">
        <f>(J40+K40+L40+M40+N40)</f>
        <v>0</v>
      </c>
      <c r="I40" s="20">
        <f>(O40+P40+Q40+R40+S40)</f>
        <v>98</v>
      </c>
      <c r="J40" s="19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73</v>
      </c>
      <c r="R40" s="18">
        <v>0</v>
      </c>
      <c r="S40" s="17">
        <v>25</v>
      </c>
    </row>
    <row r="41" spans="2:19" ht="15">
      <c r="B41" s="24" t="s">
        <v>18</v>
      </c>
      <c r="C41" s="18">
        <v>649</v>
      </c>
      <c r="D41" s="18">
        <v>0</v>
      </c>
      <c r="E41" s="23">
        <v>132</v>
      </c>
      <c r="F41" s="22">
        <v>0</v>
      </c>
      <c r="G41" s="21">
        <f>(J41+K41+L41+M41+N41+O41+P41+Q41+R41+S41)</f>
        <v>1471</v>
      </c>
      <c r="H41" s="20">
        <f>(J41+K41+L41+M41+N41)</f>
        <v>1223</v>
      </c>
      <c r="I41" s="20">
        <f>(O41+P41+Q41+R41+S41)</f>
        <v>248</v>
      </c>
      <c r="J41" s="19">
        <v>156</v>
      </c>
      <c r="K41" s="18">
        <v>271</v>
      </c>
      <c r="L41" s="18">
        <v>237</v>
      </c>
      <c r="M41" s="18">
        <v>181</v>
      </c>
      <c r="N41" s="18">
        <v>378</v>
      </c>
      <c r="O41" s="18">
        <v>0</v>
      </c>
      <c r="P41" s="18">
        <v>92</v>
      </c>
      <c r="Q41" s="18">
        <v>66</v>
      </c>
      <c r="R41" s="18">
        <v>0</v>
      </c>
      <c r="S41" s="17">
        <v>90</v>
      </c>
    </row>
    <row r="42" spans="2:19" ht="15">
      <c r="B42" s="24" t="s">
        <v>17</v>
      </c>
      <c r="C42" s="18">
        <v>2</v>
      </c>
      <c r="D42" s="18">
        <v>0</v>
      </c>
      <c r="E42" s="23">
        <v>268</v>
      </c>
      <c r="F42" s="22">
        <v>14</v>
      </c>
      <c r="G42" s="21">
        <f>(J42+K42+L42+M42+N42+O42+P42+Q42+R42+S42)</f>
        <v>1023</v>
      </c>
      <c r="H42" s="20">
        <f>(J42+K42+L42+M42+N42)</f>
        <v>267</v>
      </c>
      <c r="I42" s="20">
        <f>(O42+P42+Q42+R42+S42)</f>
        <v>756</v>
      </c>
      <c r="J42" s="19">
        <v>4</v>
      </c>
      <c r="K42" s="18">
        <v>74</v>
      </c>
      <c r="L42" s="18">
        <v>85</v>
      </c>
      <c r="M42" s="18">
        <v>74</v>
      </c>
      <c r="N42" s="18">
        <v>30</v>
      </c>
      <c r="O42" s="18">
        <v>288</v>
      </c>
      <c r="P42" s="18">
        <v>244</v>
      </c>
      <c r="Q42" s="18">
        <v>100</v>
      </c>
      <c r="R42" s="18">
        <v>4</v>
      </c>
      <c r="S42" s="17">
        <v>120</v>
      </c>
    </row>
    <row r="43" spans="2:19" ht="15">
      <c r="B43" s="24"/>
      <c r="C43" s="27"/>
      <c r="D43" s="27"/>
      <c r="E43" s="31"/>
      <c r="F43" s="30"/>
      <c r="G43" s="29"/>
      <c r="H43" s="20"/>
      <c r="I43" s="20"/>
      <c r="J43" s="28"/>
      <c r="K43" s="18"/>
      <c r="L43" s="27"/>
      <c r="M43" s="27"/>
      <c r="N43" s="18"/>
      <c r="O43" s="27"/>
      <c r="P43" s="27"/>
      <c r="Q43" s="27"/>
      <c r="R43" s="27"/>
      <c r="S43" s="26"/>
    </row>
    <row r="44" spans="2:19" ht="15">
      <c r="B44" s="24" t="s">
        <v>16</v>
      </c>
      <c r="C44" s="18">
        <v>94</v>
      </c>
      <c r="D44" s="18">
        <f>SUM(D45:D47)</f>
        <v>4</v>
      </c>
      <c r="E44" s="23">
        <v>14</v>
      </c>
      <c r="F44" s="22">
        <v>128</v>
      </c>
      <c r="G44" s="21">
        <f>(J44+K44+L44+M44+N44+O44+P44+Q44+R44+S44)</f>
        <v>1908</v>
      </c>
      <c r="H44" s="20">
        <f>(J44+K44+L44+M44+N44)</f>
        <v>985</v>
      </c>
      <c r="I44" s="20">
        <f>(O44+P44+Q44+R44+S44)</f>
        <v>923</v>
      </c>
      <c r="J44" s="19">
        <v>77</v>
      </c>
      <c r="K44" s="18">
        <v>101</v>
      </c>
      <c r="L44" s="18">
        <v>52</v>
      </c>
      <c r="M44" s="18">
        <v>247</v>
      </c>
      <c r="N44" s="18">
        <v>508</v>
      </c>
      <c r="O44" s="18">
        <v>183</v>
      </c>
      <c r="P44" s="18">
        <v>107</v>
      </c>
      <c r="Q44" s="18">
        <v>269</v>
      </c>
      <c r="R44" s="18">
        <v>202</v>
      </c>
      <c r="S44" s="32">
        <v>162</v>
      </c>
    </row>
    <row r="45" spans="2:19" ht="15">
      <c r="B45" s="24" t="s">
        <v>15</v>
      </c>
      <c r="C45" s="18">
        <v>20</v>
      </c>
      <c r="D45" s="18">
        <v>0</v>
      </c>
      <c r="E45" s="23">
        <v>6</v>
      </c>
      <c r="F45" s="22">
        <v>66</v>
      </c>
      <c r="G45" s="21">
        <f>(J45+K45+L45+M45+N45+O45+P45+Q45+R45+S45)</f>
        <v>135</v>
      </c>
      <c r="H45" s="20">
        <f>(J45+K45+L45+M45+N45)</f>
        <v>96</v>
      </c>
      <c r="I45" s="20">
        <f>(O45+P45+Q45+R45+S45)</f>
        <v>39</v>
      </c>
      <c r="J45" s="19">
        <v>75</v>
      </c>
      <c r="K45" s="18">
        <v>9</v>
      </c>
      <c r="L45" s="18">
        <v>2</v>
      </c>
      <c r="M45" s="18">
        <v>0</v>
      </c>
      <c r="N45" s="18">
        <v>10</v>
      </c>
      <c r="O45" s="18">
        <v>20</v>
      </c>
      <c r="P45" s="18">
        <v>0</v>
      </c>
      <c r="Q45" s="18">
        <v>12</v>
      </c>
      <c r="R45" s="18">
        <v>7</v>
      </c>
      <c r="S45" s="17">
        <v>0</v>
      </c>
    </row>
    <row r="46" spans="2:19" ht="15">
      <c r="B46" s="24" t="s">
        <v>14</v>
      </c>
      <c r="C46" s="18">
        <v>0</v>
      </c>
      <c r="D46" s="18">
        <v>0</v>
      </c>
      <c r="E46" s="23">
        <v>0</v>
      </c>
      <c r="F46" s="22">
        <v>0</v>
      </c>
      <c r="G46" s="21">
        <f>(J46+K46+L46+M46+N46+O46+P46+Q46+R46+S46)</f>
        <v>82</v>
      </c>
      <c r="H46" s="20">
        <f>(J46+K46+L46+M46+N46)</f>
        <v>30</v>
      </c>
      <c r="I46" s="20">
        <f>(O46+P46+Q46+R46+S46)</f>
        <v>52</v>
      </c>
      <c r="J46" s="19">
        <v>0</v>
      </c>
      <c r="K46" s="18">
        <v>0</v>
      </c>
      <c r="L46" s="18">
        <v>30</v>
      </c>
      <c r="M46" s="18">
        <v>0</v>
      </c>
      <c r="N46" s="18">
        <v>0</v>
      </c>
      <c r="O46" s="18">
        <v>6</v>
      </c>
      <c r="P46" s="18">
        <v>3</v>
      </c>
      <c r="Q46" s="18">
        <v>0</v>
      </c>
      <c r="R46" s="18">
        <v>43</v>
      </c>
      <c r="S46" s="17">
        <v>0</v>
      </c>
    </row>
    <row r="47" spans="2:19" ht="15">
      <c r="B47" s="24" t="s">
        <v>13</v>
      </c>
      <c r="C47" s="18">
        <v>74</v>
      </c>
      <c r="D47" s="18">
        <v>4</v>
      </c>
      <c r="E47" s="23">
        <v>8</v>
      </c>
      <c r="F47" s="22">
        <v>62</v>
      </c>
      <c r="G47" s="21">
        <f>(J47+K47+L47+M47+N47+O47+P47+Q47+R47+S47)</f>
        <v>1691</v>
      </c>
      <c r="H47" s="20">
        <f>(J47+K47+L47+M47+N47)</f>
        <v>859</v>
      </c>
      <c r="I47" s="20">
        <f>(O47+P47+Q47+R47+S47)</f>
        <v>832</v>
      </c>
      <c r="J47" s="19">
        <v>2</v>
      </c>
      <c r="K47" s="18">
        <v>92</v>
      </c>
      <c r="L47" s="18">
        <v>20</v>
      </c>
      <c r="M47" s="18">
        <v>247</v>
      </c>
      <c r="N47" s="18">
        <v>498</v>
      </c>
      <c r="O47" s="18">
        <v>157</v>
      </c>
      <c r="P47" s="18">
        <v>104</v>
      </c>
      <c r="Q47" s="18">
        <v>257</v>
      </c>
      <c r="R47" s="18">
        <v>152</v>
      </c>
      <c r="S47" s="17">
        <v>162</v>
      </c>
    </row>
    <row r="48" spans="2:19" ht="15">
      <c r="B48" s="24"/>
      <c r="C48" s="27"/>
      <c r="D48" s="27"/>
      <c r="E48" s="31"/>
      <c r="F48" s="30"/>
      <c r="G48" s="29"/>
      <c r="H48" s="20"/>
      <c r="I48" s="20"/>
      <c r="J48" s="28"/>
      <c r="K48" s="18"/>
      <c r="L48" s="27"/>
      <c r="M48" s="27"/>
      <c r="N48" s="18"/>
      <c r="O48" s="27"/>
      <c r="P48" s="27"/>
      <c r="Q48" s="27"/>
      <c r="R48" s="27"/>
      <c r="S48" s="26"/>
    </row>
    <row r="49" spans="2:19" ht="15">
      <c r="B49" s="24" t="s">
        <v>12</v>
      </c>
      <c r="C49" s="18">
        <v>127</v>
      </c>
      <c r="D49" s="18">
        <f>SUM(D50:D54)</f>
        <v>470</v>
      </c>
      <c r="E49" s="23">
        <v>13</v>
      </c>
      <c r="F49" s="22">
        <v>90</v>
      </c>
      <c r="G49" s="21">
        <f aca="true" t="shared" si="16" ref="G49:G54">(J49+K49+L49+M49+N49+O49+P49+Q49+R49+S49)</f>
        <v>1432</v>
      </c>
      <c r="H49" s="20">
        <f aca="true" t="shared" si="17" ref="H49:H54">(J49+K49+L49+M49+N49)</f>
        <v>642</v>
      </c>
      <c r="I49" s="20">
        <f aca="true" t="shared" si="18" ref="I49:I54">(O49+P49+Q49+R49+S49)</f>
        <v>790</v>
      </c>
      <c r="J49" s="19">
        <v>20</v>
      </c>
      <c r="K49" s="18">
        <v>344</v>
      </c>
      <c r="L49" s="18">
        <v>114</v>
      </c>
      <c r="M49" s="18">
        <v>6</v>
      </c>
      <c r="N49" s="18">
        <v>158</v>
      </c>
      <c r="O49" s="18">
        <v>139</v>
      </c>
      <c r="P49" s="18">
        <v>210</v>
      </c>
      <c r="Q49" s="18">
        <v>116</v>
      </c>
      <c r="R49" s="18">
        <v>240</v>
      </c>
      <c r="S49" s="32">
        <v>85</v>
      </c>
    </row>
    <row r="50" spans="2:19" ht="15">
      <c r="B50" s="24" t="s">
        <v>11</v>
      </c>
      <c r="C50" s="18">
        <v>0</v>
      </c>
      <c r="D50" s="18">
        <v>0</v>
      </c>
      <c r="E50" s="23">
        <v>0</v>
      </c>
      <c r="F50" s="22">
        <v>0</v>
      </c>
      <c r="G50" s="21">
        <f t="shared" si="16"/>
        <v>97</v>
      </c>
      <c r="H50" s="20">
        <f t="shared" si="17"/>
        <v>39</v>
      </c>
      <c r="I50" s="20">
        <f t="shared" si="18"/>
        <v>58</v>
      </c>
      <c r="J50" s="19">
        <v>0</v>
      </c>
      <c r="K50" s="18">
        <v>2</v>
      </c>
      <c r="L50" s="18">
        <v>8</v>
      </c>
      <c r="M50" s="18">
        <v>4</v>
      </c>
      <c r="N50" s="18">
        <v>25</v>
      </c>
      <c r="O50" s="18">
        <v>0</v>
      </c>
      <c r="P50" s="18">
        <v>54</v>
      </c>
      <c r="Q50" s="18">
        <v>4</v>
      </c>
      <c r="R50" s="18">
        <v>0</v>
      </c>
      <c r="S50" s="17">
        <v>0</v>
      </c>
    </row>
    <row r="51" spans="2:19" ht="15">
      <c r="B51" s="24" t="s">
        <v>10</v>
      </c>
      <c r="C51" s="18">
        <v>53</v>
      </c>
      <c r="D51" s="18">
        <v>468</v>
      </c>
      <c r="E51" s="23">
        <v>13</v>
      </c>
      <c r="F51" s="22">
        <v>68</v>
      </c>
      <c r="G51" s="21">
        <f t="shared" si="16"/>
        <v>1249</v>
      </c>
      <c r="H51" s="20">
        <f t="shared" si="17"/>
        <v>563</v>
      </c>
      <c r="I51" s="20">
        <f t="shared" si="18"/>
        <v>686</v>
      </c>
      <c r="J51" s="19">
        <v>0</v>
      </c>
      <c r="K51" s="18">
        <v>342</v>
      </c>
      <c r="L51" s="18">
        <v>95</v>
      </c>
      <c r="M51" s="18">
        <v>2</v>
      </c>
      <c r="N51" s="18">
        <v>124</v>
      </c>
      <c r="O51" s="18">
        <v>133</v>
      </c>
      <c r="P51" s="18">
        <v>154</v>
      </c>
      <c r="Q51" s="18">
        <v>76</v>
      </c>
      <c r="R51" s="18">
        <v>238</v>
      </c>
      <c r="S51" s="17">
        <v>85</v>
      </c>
    </row>
    <row r="52" spans="2:19" ht="15">
      <c r="B52" s="24" t="s">
        <v>9</v>
      </c>
      <c r="C52" s="18">
        <v>0</v>
      </c>
      <c r="D52" s="18">
        <v>2</v>
      </c>
      <c r="E52" s="23">
        <v>0</v>
      </c>
      <c r="F52" s="22">
        <v>0</v>
      </c>
      <c r="G52" s="21">
        <f t="shared" si="16"/>
        <v>49</v>
      </c>
      <c r="H52" s="20">
        <f t="shared" si="17"/>
        <v>11</v>
      </c>
      <c r="I52" s="20">
        <f t="shared" si="18"/>
        <v>38</v>
      </c>
      <c r="J52" s="19">
        <v>0</v>
      </c>
      <c r="K52" s="18">
        <v>0</v>
      </c>
      <c r="L52" s="18">
        <v>11</v>
      </c>
      <c r="M52" s="18">
        <v>0</v>
      </c>
      <c r="N52" s="18">
        <v>0</v>
      </c>
      <c r="O52" s="18">
        <v>0</v>
      </c>
      <c r="P52" s="18">
        <v>0</v>
      </c>
      <c r="Q52" s="18">
        <v>36</v>
      </c>
      <c r="R52" s="18">
        <v>2</v>
      </c>
      <c r="S52" s="17">
        <v>0</v>
      </c>
    </row>
    <row r="53" spans="2:19" ht="15">
      <c r="B53" s="24" t="s">
        <v>8</v>
      </c>
      <c r="C53" s="18">
        <v>34</v>
      </c>
      <c r="D53" s="18">
        <v>0</v>
      </c>
      <c r="E53" s="23">
        <v>0</v>
      </c>
      <c r="F53" s="22">
        <v>22</v>
      </c>
      <c r="G53" s="21">
        <f t="shared" si="16"/>
        <v>37</v>
      </c>
      <c r="H53" s="20">
        <f t="shared" si="17"/>
        <v>29</v>
      </c>
      <c r="I53" s="20">
        <f t="shared" si="18"/>
        <v>8</v>
      </c>
      <c r="J53" s="19">
        <v>20</v>
      </c>
      <c r="K53" s="18">
        <v>0</v>
      </c>
      <c r="L53" s="18">
        <v>0</v>
      </c>
      <c r="M53" s="18">
        <v>0</v>
      </c>
      <c r="N53" s="18">
        <v>9</v>
      </c>
      <c r="O53" s="18">
        <v>6</v>
      </c>
      <c r="P53" s="18">
        <v>2</v>
      </c>
      <c r="Q53" s="18">
        <v>0</v>
      </c>
      <c r="R53" s="18">
        <v>0</v>
      </c>
      <c r="S53" s="17">
        <v>0</v>
      </c>
    </row>
    <row r="54" spans="2:19" ht="15">
      <c r="B54" s="24" t="s">
        <v>7</v>
      </c>
      <c r="C54" s="18">
        <v>40</v>
      </c>
      <c r="D54" s="18">
        <v>0</v>
      </c>
      <c r="E54" s="23">
        <v>0</v>
      </c>
      <c r="F54" s="22">
        <v>0</v>
      </c>
      <c r="G54" s="21">
        <f t="shared" si="16"/>
        <v>0</v>
      </c>
      <c r="H54" s="20">
        <f t="shared" si="17"/>
        <v>0</v>
      </c>
      <c r="I54" s="20">
        <f t="shared" si="18"/>
        <v>0</v>
      </c>
      <c r="J54" s="19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7">
        <v>0</v>
      </c>
    </row>
    <row r="55" spans="2:19" ht="15">
      <c r="B55" s="24"/>
      <c r="C55" s="27"/>
      <c r="D55" s="27"/>
      <c r="E55" s="31"/>
      <c r="F55" s="30"/>
      <c r="G55" s="29"/>
      <c r="H55" s="20"/>
      <c r="I55" s="20"/>
      <c r="J55" s="28"/>
      <c r="K55" s="18"/>
      <c r="L55" s="27"/>
      <c r="M55" s="27"/>
      <c r="N55" s="18"/>
      <c r="O55" s="27"/>
      <c r="P55" s="27"/>
      <c r="Q55" s="27"/>
      <c r="R55" s="27"/>
      <c r="S55" s="26"/>
    </row>
    <row r="56" spans="2:19" ht="15">
      <c r="B56" s="24" t="s">
        <v>6</v>
      </c>
      <c r="C56" s="18">
        <v>601</v>
      </c>
      <c r="D56" s="18">
        <f>SUM(D57:D60)</f>
        <v>294</v>
      </c>
      <c r="E56" s="23">
        <v>42</v>
      </c>
      <c r="F56" s="22">
        <v>100</v>
      </c>
      <c r="G56" s="21">
        <f>(J56+K56+L56+M56+N56+O56+P56+Q56+R56+S56)</f>
        <v>5579</v>
      </c>
      <c r="H56" s="20">
        <f>(J56+K56+L56+M56+N56)</f>
        <v>2592</v>
      </c>
      <c r="I56" s="20">
        <f>(O56+P56+Q56+R56+S56)</f>
        <v>2987</v>
      </c>
      <c r="J56" s="19">
        <v>199</v>
      </c>
      <c r="K56" s="18">
        <v>283</v>
      </c>
      <c r="L56" s="18">
        <v>373</v>
      </c>
      <c r="M56" s="18">
        <v>991</v>
      </c>
      <c r="N56" s="18">
        <v>746</v>
      </c>
      <c r="O56" s="18">
        <v>871</v>
      </c>
      <c r="P56" s="18">
        <v>595</v>
      </c>
      <c r="Q56" s="18">
        <v>617</v>
      </c>
      <c r="R56" s="18">
        <v>612</v>
      </c>
      <c r="S56" s="25">
        <v>292</v>
      </c>
    </row>
    <row r="57" spans="2:19" ht="15">
      <c r="B57" s="24" t="s">
        <v>5</v>
      </c>
      <c r="C57" s="18">
        <v>0</v>
      </c>
      <c r="D57" s="18">
        <v>54</v>
      </c>
      <c r="E57" s="23">
        <v>0</v>
      </c>
      <c r="F57" s="22">
        <v>96</v>
      </c>
      <c r="G57" s="21">
        <f>(J57+K57+L57+M57+N57+O57+P57+Q57+R57+S57)</f>
        <v>507</v>
      </c>
      <c r="H57" s="20">
        <f>(J57+K57+L57+M57+N57)</f>
        <v>445</v>
      </c>
      <c r="I57" s="20">
        <f>(O57+P57+Q57+R57+S57)</f>
        <v>62</v>
      </c>
      <c r="J57" s="19">
        <v>41</v>
      </c>
      <c r="K57" s="18">
        <v>96</v>
      </c>
      <c r="L57" s="18">
        <v>30</v>
      </c>
      <c r="M57" s="18">
        <v>126</v>
      </c>
      <c r="N57" s="18">
        <v>152</v>
      </c>
      <c r="O57" s="18">
        <v>60</v>
      </c>
      <c r="P57" s="18">
        <v>2</v>
      </c>
      <c r="Q57" s="18">
        <v>0</v>
      </c>
      <c r="R57" s="18">
        <v>0</v>
      </c>
      <c r="S57" s="17">
        <v>0</v>
      </c>
    </row>
    <row r="58" spans="2:19" ht="15">
      <c r="B58" s="24" t="s">
        <v>4</v>
      </c>
      <c r="C58" s="18">
        <v>2</v>
      </c>
      <c r="D58" s="18">
        <v>0</v>
      </c>
      <c r="E58" s="23">
        <v>2</v>
      </c>
      <c r="F58" s="22">
        <v>0</v>
      </c>
      <c r="G58" s="21">
        <f>(J58+K58+L58+M58+N58+O58+P58+Q58+R58+S58)</f>
        <v>359</v>
      </c>
      <c r="H58" s="20">
        <f>(J58+K58+L58+M58+N58)</f>
        <v>155</v>
      </c>
      <c r="I58" s="20">
        <f>(O58+P58+Q58+R58+S58)</f>
        <v>204</v>
      </c>
      <c r="J58" s="19">
        <v>86</v>
      </c>
      <c r="K58" s="18">
        <v>0</v>
      </c>
      <c r="L58" s="18">
        <v>59</v>
      </c>
      <c r="M58" s="18">
        <v>0</v>
      </c>
      <c r="N58" s="18">
        <v>10</v>
      </c>
      <c r="O58" s="18">
        <v>77</v>
      </c>
      <c r="P58" s="18">
        <v>115</v>
      </c>
      <c r="Q58" s="18">
        <v>10</v>
      </c>
      <c r="R58" s="18">
        <v>2</v>
      </c>
      <c r="S58" s="17">
        <v>0</v>
      </c>
    </row>
    <row r="59" spans="2:19" ht="15">
      <c r="B59" s="24" t="s">
        <v>3</v>
      </c>
      <c r="C59" s="18">
        <v>594</v>
      </c>
      <c r="D59" s="18">
        <v>240</v>
      </c>
      <c r="E59" s="23">
        <v>0</v>
      </c>
      <c r="F59" s="22">
        <v>4</v>
      </c>
      <c r="G59" s="21">
        <f>(J59+K59+L59+M59+N59+O59+P59+Q59+R59+S59)</f>
        <v>2200</v>
      </c>
      <c r="H59" s="20">
        <f>(J59+K59+L59+M59+N59)</f>
        <v>995</v>
      </c>
      <c r="I59" s="20">
        <f>(O59+P59+Q59+R59+S59)</f>
        <v>1205</v>
      </c>
      <c r="J59" s="19">
        <v>55</v>
      </c>
      <c r="K59" s="18">
        <v>140</v>
      </c>
      <c r="L59" s="18">
        <v>244</v>
      </c>
      <c r="M59" s="18">
        <v>381</v>
      </c>
      <c r="N59" s="18">
        <v>175</v>
      </c>
      <c r="O59" s="18">
        <v>249</v>
      </c>
      <c r="P59" s="18">
        <v>202</v>
      </c>
      <c r="Q59" s="18">
        <v>259</v>
      </c>
      <c r="R59" s="18">
        <v>386</v>
      </c>
      <c r="S59" s="17">
        <v>109</v>
      </c>
    </row>
    <row r="60" spans="2:19" ht="15">
      <c r="B60" s="24" t="s">
        <v>2</v>
      </c>
      <c r="C60" s="18">
        <v>5</v>
      </c>
      <c r="D60" s="18">
        <v>0</v>
      </c>
      <c r="E60" s="23">
        <v>40</v>
      </c>
      <c r="F60" s="22">
        <v>0</v>
      </c>
      <c r="G60" s="21">
        <f>(J60+K60+L60+M60+N60+O60+P60+Q60+R60+S60)</f>
        <v>2513</v>
      </c>
      <c r="H60" s="20">
        <f>(J60+K60+L60+M60+N60)</f>
        <v>997</v>
      </c>
      <c r="I60" s="20">
        <f>(O60+P60+Q60+R60+S60)</f>
        <v>1516</v>
      </c>
      <c r="J60" s="19">
        <v>17</v>
      </c>
      <c r="K60" s="18">
        <v>47</v>
      </c>
      <c r="L60" s="18">
        <v>40</v>
      </c>
      <c r="M60" s="18">
        <v>484</v>
      </c>
      <c r="N60" s="18">
        <v>409</v>
      </c>
      <c r="O60" s="18">
        <v>485</v>
      </c>
      <c r="P60" s="18">
        <v>276</v>
      </c>
      <c r="Q60" s="18">
        <v>348</v>
      </c>
      <c r="R60" s="18">
        <v>224</v>
      </c>
      <c r="S60" s="17">
        <v>183</v>
      </c>
    </row>
    <row r="61" spans="2:19" ht="15.75" thickBot="1">
      <c r="B61" s="16"/>
      <c r="C61" s="15"/>
      <c r="D61" s="15"/>
      <c r="E61" s="14"/>
      <c r="F61" s="13"/>
      <c r="G61" s="12"/>
      <c r="H61" s="11"/>
      <c r="I61" s="11"/>
      <c r="J61" s="10"/>
      <c r="K61" s="7"/>
      <c r="L61" s="9"/>
      <c r="M61" s="7"/>
      <c r="N61" s="7"/>
      <c r="O61" s="7"/>
      <c r="P61" s="8"/>
      <c r="Q61" s="7"/>
      <c r="R61" s="7"/>
      <c r="S61" s="6"/>
    </row>
    <row r="62" spans="2:19" ht="15.75" thickTop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4"/>
    </row>
    <row r="63" spans="2:19" ht="15">
      <c r="B63" s="3" t="s">
        <v>1</v>
      </c>
      <c r="C63" s="3"/>
      <c r="D63" s="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4"/>
    </row>
    <row r="64" spans="2:4" ht="15">
      <c r="B64" s="3" t="s">
        <v>0</v>
      </c>
      <c r="C64" s="3"/>
      <c r="D64" s="3"/>
    </row>
    <row r="67" ht="15">
      <c r="E67" s="2"/>
    </row>
    <row r="68" ht="15">
      <c r="E68" s="2"/>
    </row>
    <row r="69" ht="15">
      <c r="E69" s="2"/>
    </row>
    <row r="70" ht="15">
      <c r="E70" s="2"/>
    </row>
    <row r="71" ht="15">
      <c r="E71" s="2"/>
    </row>
    <row r="72" ht="15">
      <c r="E72" s="2"/>
    </row>
    <row r="73" ht="15">
      <c r="E73" s="2"/>
    </row>
    <row r="74" ht="15">
      <c r="E74" s="2"/>
    </row>
    <row r="75" ht="15">
      <c r="E75" s="2"/>
    </row>
    <row r="76" ht="15">
      <c r="E76" s="2"/>
    </row>
    <row r="77" ht="15">
      <c r="E77" s="2"/>
    </row>
    <row r="78" ht="15">
      <c r="E78" s="2"/>
    </row>
    <row r="79" ht="15">
      <c r="E79" s="2"/>
    </row>
    <row r="80" ht="15">
      <c r="E80" s="2"/>
    </row>
    <row r="81" ht="15">
      <c r="E81" s="2"/>
    </row>
    <row r="82" ht="15">
      <c r="E82" s="2"/>
    </row>
    <row r="83" ht="15">
      <c r="E83" s="2"/>
    </row>
    <row r="84" ht="15">
      <c r="E84" s="2"/>
    </row>
    <row r="85" ht="15">
      <c r="E85" s="2"/>
    </row>
    <row r="86" ht="15">
      <c r="E86" s="2"/>
    </row>
    <row r="87" ht="15">
      <c r="E87" s="2"/>
    </row>
    <row r="88" ht="15">
      <c r="E88" s="2"/>
    </row>
    <row r="89" ht="15">
      <c r="E89" s="2"/>
    </row>
    <row r="90" ht="15">
      <c r="E90" s="2"/>
    </row>
    <row r="91" ht="15">
      <c r="E91" s="2"/>
    </row>
    <row r="92" ht="15">
      <c r="E92" s="2"/>
    </row>
    <row r="93" ht="15">
      <c r="E93" s="2"/>
    </row>
    <row r="94" ht="15">
      <c r="E94" s="2"/>
    </row>
    <row r="95" ht="15">
      <c r="E95" s="2"/>
    </row>
    <row r="96" ht="15">
      <c r="E96" s="2"/>
    </row>
    <row r="97" ht="15">
      <c r="E97" s="2"/>
    </row>
    <row r="98" ht="15">
      <c r="E98" s="2"/>
    </row>
    <row r="99" ht="15">
      <c r="E99" s="2"/>
    </row>
    <row r="100" ht="15">
      <c r="E100" s="2"/>
    </row>
  </sheetData>
  <sheetProtection/>
  <printOptions/>
  <pageMargins left="0.7" right="0.7" top="0.75" bottom="0.75" header="0.3" footer="0.3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Chen</dc:creator>
  <cp:keywords/>
  <dc:description/>
  <cp:lastModifiedBy>Amy Chen</cp:lastModifiedBy>
  <dcterms:created xsi:type="dcterms:W3CDTF">2014-12-05T19:05:28Z</dcterms:created>
  <dcterms:modified xsi:type="dcterms:W3CDTF">2014-12-05T19:09:04Z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