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1640" activeTab="0"/>
  </bookViews>
  <sheets>
    <sheet name="Tables 2B" sheetId="1" r:id="rId1"/>
  </sheets>
  <definedNames>
    <definedName name="_xlnm.Print_Area" localSheetId="0">'Tables 2B'!#REF!</definedName>
  </definedNames>
  <calcPr fullCalcOnLoad="1"/>
</workbook>
</file>

<file path=xl/sharedStrings.xml><?xml version="1.0" encoding="utf-8"?>
<sst xmlns="http://schemas.openxmlformats.org/spreadsheetml/2006/main" count="55" uniqueCount="55">
  <si>
    <t>Prepared by Maryland Department of Planning.  Projections and Data Analysis / State Data Center. 2013.</t>
  </si>
  <si>
    <t>SOURCE:  U. S. Bureau of the Census.  Manufacturing and Construction Statistics Division. Residential Construction Branch</t>
  </si>
  <si>
    <t xml:space="preserve">   WORCESTER</t>
  </si>
  <si>
    <t xml:space="preserve">   WICOMICO</t>
  </si>
  <si>
    <t xml:space="preserve">   SOMERSET</t>
  </si>
  <si>
    <t xml:space="preserve">   DORCHESTER</t>
  </si>
  <si>
    <t xml:space="preserve">  LOWER EASTERN SHORE </t>
  </si>
  <si>
    <t xml:space="preserve">   TALBOT</t>
  </si>
  <si>
    <t xml:space="preserve">   QUEEN ANNE'S</t>
  </si>
  <si>
    <t xml:space="preserve">   KENT</t>
  </si>
  <si>
    <t xml:space="preserve">   CECIL</t>
  </si>
  <si>
    <t xml:space="preserve">   CAROLINE</t>
  </si>
  <si>
    <t xml:space="preserve">  UPPER EASTERN SHORE </t>
  </si>
  <si>
    <t xml:space="preserve">   WASHINGTON</t>
  </si>
  <si>
    <t xml:space="preserve">   GARRETT</t>
  </si>
  <si>
    <t xml:space="preserve">   ALLEGANY</t>
  </si>
  <si>
    <t xml:space="preserve">  WESTERN MARYLAND</t>
  </si>
  <si>
    <t xml:space="preserve">   ST. MARY'S</t>
  </si>
  <si>
    <t xml:space="preserve">   CHARLES</t>
  </si>
  <si>
    <t xml:space="preserve">   CALVERT</t>
  </si>
  <si>
    <t xml:space="preserve">  SOUTHERN MARYLAND</t>
  </si>
  <si>
    <t xml:space="preserve">   PRINCE GEORGE'S</t>
  </si>
  <si>
    <t xml:space="preserve">   MONTGOMERY</t>
  </si>
  <si>
    <t xml:space="preserve">   FREDERICK</t>
  </si>
  <si>
    <t xml:space="preserve">  SUBURBAN WASHINGTON</t>
  </si>
  <si>
    <t xml:space="preserve">   BALTIMORE CITY</t>
  </si>
  <si>
    <t xml:space="preserve">   HOWARD </t>
  </si>
  <si>
    <t xml:space="preserve">   HARFORD</t>
  </si>
  <si>
    <t xml:space="preserve">   CARROLL</t>
  </si>
  <si>
    <t xml:space="preserve">   BALTIMORE COUNTY</t>
  </si>
  <si>
    <t xml:space="preserve">   ANNE ARUNDEL</t>
  </si>
  <si>
    <t xml:space="preserve">  BALTIMORE REGION</t>
  </si>
  <si>
    <t>NOT CLASSIFIED</t>
  </si>
  <si>
    <t xml:space="preserve">  Micropolitan Statistical Areas</t>
  </si>
  <si>
    <t xml:space="preserve">     Outlying Counties</t>
  </si>
  <si>
    <t xml:space="preserve">     Central Counties</t>
  </si>
  <si>
    <t xml:space="preserve">   Metropolitan Statistical Areas</t>
  </si>
  <si>
    <t>CORE BASED STATISTICAL AREAS</t>
  </si>
  <si>
    <t xml:space="preserve">     NON SUBURBAN</t>
  </si>
  <si>
    <t xml:space="preserve">     EXURBAN</t>
  </si>
  <si>
    <t xml:space="preserve">     URBAN (Baltimore city)</t>
  </si>
  <si>
    <t>STATE BALANCE</t>
  </si>
  <si>
    <t>OUTER SUBURBAN COUNTIES</t>
  </si>
  <si>
    <t>INNER SUBURBAN COUNTIES</t>
  </si>
  <si>
    <t>2005</t>
  </si>
  <si>
    <t>2004 - 2000</t>
  </si>
  <si>
    <t>2009 - 2005</t>
  </si>
  <si>
    <t>2009 - 2000</t>
  </si>
  <si>
    <t>JURISDICTION</t>
  </si>
  <si>
    <t>Historic State, County and County Group by Structure Type</t>
  </si>
  <si>
    <t xml:space="preserve">MARYLAND </t>
  </si>
  <si>
    <t>2003</t>
  </si>
  <si>
    <t>2008</t>
  </si>
  <si>
    <t>2009</t>
  </si>
  <si>
    <t>Table 2B.1  MARYLAND COUNTY AND COUNTY GROUP NEW HOUSING UNITS AUTHORIZED FOR CONSTRUCTION BY BUILDING PERMITS :  TOTAL UNITS 2012 - 2000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</si>
</sst>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name val="Calibri"/>
      <family val="2"/>
    </font>
    <font>
      <i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ck"/>
      <top/>
      <bottom style="thick"/>
    </border>
    <border>
      <left/>
      <right style="thin"/>
      <top/>
      <bottom style="thick"/>
    </border>
    <border>
      <left style="thin"/>
      <right style="thin"/>
      <top/>
      <bottom style="thick"/>
    </border>
    <border>
      <left style="double"/>
      <right style="double"/>
      <top/>
      <bottom style="thick"/>
    </border>
    <border>
      <left style="thick"/>
      <right style="thin"/>
      <top/>
      <bottom style="thick"/>
    </border>
    <border>
      <left style="thin"/>
      <right style="thin"/>
      <top/>
      <bottom/>
    </border>
    <border>
      <left/>
      <right style="thin"/>
      <top/>
      <bottom/>
    </border>
    <border>
      <left style="double"/>
      <right style="double"/>
      <top/>
      <bottom/>
    </border>
    <border>
      <left style="thin"/>
      <right/>
      <top/>
      <bottom/>
    </border>
    <border>
      <left style="thick"/>
      <right style="thin"/>
      <top/>
      <bottom/>
    </border>
    <border>
      <left style="thin"/>
      <right style="thick"/>
      <top/>
      <bottom/>
    </border>
    <border>
      <left style="double"/>
      <right style="thin"/>
      <top/>
      <bottom/>
    </border>
    <border>
      <left style="thin"/>
      <right style="thin"/>
      <top style="thin"/>
      <bottom/>
    </border>
    <border>
      <left style="thin"/>
      <right style="thick"/>
      <top/>
      <bottom style="thin"/>
    </border>
    <border>
      <left style="thin"/>
      <right style="thin"/>
      <top/>
      <bottom style="thin"/>
    </border>
    <border>
      <left style="double"/>
      <right style="double"/>
      <top/>
      <bottom style="thin"/>
    </border>
    <border>
      <left style="thin"/>
      <right/>
      <top/>
      <bottom style="thin"/>
    </border>
    <border>
      <left style="thick"/>
      <right style="thin"/>
      <top/>
      <bottom style="thin"/>
    </border>
    <border>
      <left/>
      <right/>
      <top/>
      <bottom style="double"/>
    </border>
    <border>
      <left/>
      <right/>
      <top style="thick"/>
      <bottom/>
    </border>
    <border>
      <left style="thin"/>
      <right/>
      <top/>
      <bottom style="thick"/>
    </border>
    <border>
      <left style="double"/>
      <right style="double"/>
      <top style="thin"/>
      <bottom/>
    </border>
    <border>
      <left style="double"/>
      <right style="thin"/>
      <top/>
      <bottom style="thin"/>
    </border>
    <border>
      <left/>
      <right style="thin"/>
      <top/>
      <bottom style="thin"/>
    </border>
    <border>
      <left style="thin"/>
      <right style="thick"/>
      <top style="thick"/>
      <bottom/>
    </border>
    <border>
      <left style="thin"/>
      <right style="thin"/>
      <top style="thick"/>
      <bottom/>
    </border>
    <border>
      <left style="double"/>
      <right style="thin"/>
      <top style="thick"/>
      <bottom/>
    </border>
    <border>
      <left style="double"/>
      <right style="double"/>
      <top style="thick"/>
      <bottom/>
    </border>
    <border>
      <left style="thin"/>
      <right/>
      <top style="thick"/>
      <bottom/>
    </border>
    <border>
      <left/>
      <right style="thin"/>
      <top style="thick"/>
      <bottom/>
    </border>
    <border>
      <left style="thick"/>
      <right style="thin"/>
      <top style="thick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19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2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2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20" fillId="0" borderId="14" xfId="0" applyNumberFormat="1" applyFont="1" applyBorder="1" applyAlignment="1">
      <alignment/>
    </xf>
    <xf numFmtId="41" fontId="0" fillId="0" borderId="15" xfId="0" applyNumberFormat="1" applyFont="1" applyBorder="1" applyAlignment="1">
      <alignment/>
    </xf>
    <xf numFmtId="41" fontId="0" fillId="0" borderId="16" xfId="0" applyNumberFormat="1" applyFont="1" applyBorder="1" applyAlignment="1">
      <alignment/>
    </xf>
    <xf numFmtId="41" fontId="21" fillId="0" borderId="0" xfId="0" applyNumberFormat="1" applyFont="1" applyBorder="1" applyAlignment="1">
      <alignment/>
    </xf>
    <xf numFmtId="3" fontId="20" fillId="0" borderId="17" xfId="0" applyNumberFormat="1" applyFont="1" applyBorder="1" applyAlignment="1">
      <alignment/>
    </xf>
    <xf numFmtId="0" fontId="0" fillId="0" borderId="17" xfId="0" applyFont="1" applyBorder="1" applyAlignment="1">
      <alignment/>
    </xf>
    <xf numFmtId="41" fontId="0" fillId="0" borderId="18" xfId="0" applyNumberFormat="1" applyFont="1" applyBorder="1" applyAlignment="1">
      <alignment/>
    </xf>
    <xf numFmtId="3" fontId="20" fillId="0" borderId="19" xfId="0" applyNumberFormat="1" applyFont="1" applyBorder="1" applyAlignment="1">
      <alignment/>
    </xf>
    <xf numFmtId="3" fontId="21" fillId="0" borderId="17" xfId="0" applyNumberFormat="1" applyFont="1" applyBorder="1" applyAlignment="1">
      <alignment/>
    </xf>
    <xf numFmtId="41" fontId="0" fillId="0" borderId="17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5" xfId="0" applyFont="1" applyBorder="1" applyAlignment="1">
      <alignment/>
    </xf>
    <xf numFmtId="0" fontId="21" fillId="0" borderId="0" xfId="0" applyFont="1" applyBorder="1" applyAlignment="1">
      <alignment/>
    </xf>
    <xf numFmtId="0" fontId="0" fillId="0" borderId="18" xfId="0" applyFont="1" applyBorder="1" applyAlignment="1">
      <alignment/>
    </xf>
    <xf numFmtId="41" fontId="0" fillId="0" borderId="20" xfId="0" applyNumberFormat="1" applyFont="1" applyBorder="1" applyAlignment="1">
      <alignment/>
    </xf>
    <xf numFmtId="41" fontId="21" fillId="0" borderId="15" xfId="0" applyNumberFormat="1" applyFont="1" applyBorder="1" applyAlignment="1">
      <alignment/>
    </xf>
    <xf numFmtId="0" fontId="0" fillId="0" borderId="0" xfId="0" applyFont="1" applyBorder="1" applyAlignment="1">
      <alignment/>
    </xf>
    <xf numFmtId="41" fontId="22" fillId="0" borderId="20" xfId="0" applyNumberFormat="1" applyFont="1" applyBorder="1" applyAlignment="1">
      <alignment/>
    </xf>
    <xf numFmtId="41" fontId="22" fillId="0" borderId="15" xfId="0" applyNumberFormat="1" applyFont="1" applyBorder="1" applyAlignment="1">
      <alignment/>
    </xf>
    <xf numFmtId="41" fontId="22" fillId="0" borderId="21" xfId="0" applyNumberFormat="1" applyFont="1" applyBorder="1" applyAlignment="1">
      <alignment/>
    </xf>
    <xf numFmtId="41" fontId="22" fillId="0" borderId="17" xfId="0" applyNumberFormat="1" applyFont="1" applyBorder="1" applyAlignment="1">
      <alignment/>
    </xf>
    <xf numFmtId="0" fontId="41" fillId="0" borderId="19" xfId="0" applyFont="1" applyBorder="1" applyAlignment="1">
      <alignment/>
    </xf>
    <xf numFmtId="41" fontId="23" fillId="0" borderId="20" xfId="0" applyNumberFormat="1" applyFont="1" applyBorder="1" applyAlignment="1">
      <alignment/>
    </xf>
    <xf numFmtId="41" fontId="23" fillId="0" borderId="15" xfId="0" applyNumberFormat="1" applyFont="1" applyBorder="1" applyAlignment="1">
      <alignment/>
    </xf>
    <xf numFmtId="41" fontId="23" fillId="0" borderId="21" xfId="0" applyNumberFormat="1" applyFont="1" applyBorder="1" applyAlignment="1">
      <alignment/>
    </xf>
    <xf numFmtId="41" fontId="23" fillId="0" borderId="17" xfId="0" applyNumberFormat="1" applyFont="1" applyBorder="1" applyAlignment="1">
      <alignment/>
    </xf>
    <xf numFmtId="3" fontId="24" fillId="0" borderId="19" xfId="0" applyNumberFormat="1" applyFont="1" applyBorder="1" applyAlignment="1">
      <alignment/>
    </xf>
    <xf numFmtId="41" fontId="22" fillId="0" borderId="18" xfId="0" applyNumberFormat="1" applyFont="1" applyBorder="1" applyAlignment="1">
      <alignment/>
    </xf>
    <xf numFmtId="3" fontId="0" fillId="0" borderId="15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3" fontId="41" fillId="0" borderId="19" xfId="0" applyNumberFormat="1" applyFont="1" applyFill="1" applyBorder="1" applyAlignment="1">
      <alignment/>
    </xf>
    <xf numFmtId="1" fontId="20" fillId="0" borderId="23" xfId="0" applyNumberFormat="1" applyFont="1" applyFill="1" applyBorder="1" applyAlignment="1">
      <alignment horizontal="center"/>
    </xf>
    <xf numFmtId="1" fontId="20" fillId="0" borderId="24" xfId="0" applyNumberFormat="1" applyFont="1" applyFill="1" applyBorder="1" applyAlignment="1">
      <alignment horizontal="center"/>
    </xf>
    <xf numFmtId="3" fontId="20" fillId="0" borderId="25" xfId="0" applyNumberFormat="1" applyFont="1" applyFill="1" applyBorder="1" applyAlignment="1">
      <alignment horizontal="center"/>
    </xf>
    <xf numFmtId="49" fontId="20" fillId="0" borderId="25" xfId="0" applyNumberFormat="1" applyFont="1" applyFill="1" applyBorder="1" applyAlignment="1">
      <alignment horizontal="center"/>
    </xf>
    <xf numFmtId="49" fontId="20" fillId="0" borderId="26" xfId="0" applyNumberFormat="1" applyFont="1" applyFill="1" applyBorder="1" applyAlignment="1">
      <alignment horizontal="center"/>
    </xf>
    <xf numFmtId="3" fontId="20" fillId="0" borderId="27" xfId="0" applyNumberFormat="1" applyFont="1" applyFill="1" applyBorder="1" applyAlignment="1">
      <alignment horizontal="center"/>
    </xf>
    <xf numFmtId="1" fontId="20" fillId="0" borderId="20" xfId="0" applyNumberFormat="1" applyFont="1" applyFill="1" applyBorder="1" applyAlignment="1">
      <alignment horizontal="center"/>
    </xf>
    <xf numFmtId="1" fontId="20" fillId="0" borderId="15" xfId="0" applyNumberFormat="1" applyFont="1" applyFill="1" applyBorder="1" applyAlignment="1">
      <alignment horizontal="center"/>
    </xf>
    <xf numFmtId="3" fontId="20" fillId="0" borderId="17" xfId="0" applyNumberFormat="1" applyFont="1" applyFill="1" applyBorder="1" applyAlignment="1">
      <alignment horizontal="center"/>
    </xf>
    <xf numFmtId="3" fontId="20" fillId="0" borderId="19" xfId="0" applyNumberFormat="1" applyFont="1" applyFill="1" applyBorder="1" applyAlignment="1">
      <alignment horizontal="center"/>
    </xf>
    <xf numFmtId="3" fontId="25" fillId="0" borderId="0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25" fillId="0" borderId="28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41" fontId="21" fillId="0" borderId="17" xfId="0" applyNumberFormat="1" applyFont="1" applyBorder="1" applyAlignment="1">
      <alignment/>
    </xf>
    <xf numFmtId="41" fontId="22" fillId="0" borderId="16" xfId="0" applyNumberFormat="1" applyFont="1" applyBorder="1" applyAlignment="1">
      <alignment/>
    </xf>
    <xf numFmtId="3" fontId="20" fillId="0" borderId="29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0" fillId="0" borderId="16" xfId="0" applyFont="1" applyBorder="1" applyAlignment="1">
      <alignment/>
    </xf>
    <xf numFmtId="3" fontId="20" fillId="0" borderId="16" xfId="0" applyNumberFormat="1" applyFont="1" applyBorder="1" applyAlignment="1">
      <alignment/>
    </xf>
    <xf numFmtId="41" fontId="21" fillId="0" borderId="18" xfId="0" applyNumberFormat="1" applyFont="1" applyBorder="1" applyAlignment="1">
      <alignment/>
    </xf>
    <xf numFmtId="10" fontId="0" fillId="0" borderId="20" xfId="0" applyNumberFormat="1" applyFont="1" applyFill="1" applyBorder="1" applyAlignment="1">
      <alignment/>
    </xf>
    <xf numFmtId="10" fontId="0" fillId="0" borderId="15" xfId="0" applyNumberFormat="1" applyFont="1" applyFill="1" applyBorder="1" applyAlignment="1">
      <alignment/>
    </xf>
    <xf numFmtId="41" fontId="0" fillId="0" borderId="0" xfId="0" applyNumberFormat="1" applyFont="1" applyBorder="1" applyAlignment="1">
      <alignment/>
    </xf>
    <xf numFmtId="41" fontId="26" fillId="0" borderId="18" xfId="0" applyNumberFormat="1" applyFont="1" applyBorder="1" applyAlignment="1">
      <alignment/>
    </xf>
    <xf numFmtId="41" fontId="26" fillId="0" borderId="15" xfId="0" applyNumberFormat="1" applyFont="1" applyBorder="1" applyAlignment="1">
      <alignment/>
    </xf>
    <xf numFmtId="10" fontId="0" fillId="0" borderId="0" xfId="0" applyNumberFormat="1" applyFont="1" applyAlignment="1">
      <alignment/>
    </xf>
    <xf numFmtId="41" fontId="23" fillId="0" borderId="18" xfId="0" applyNumberFormat="1" applyFont="1" applyBorder="1" applyAlignment="1">
      <alignment/>
    </xf>
    <xf numFmtId="10" fontId="22" fillId="0" borderId="15" xfId="59" applyNumberFormat="1" applyFont="1" applyBorder="1" applyAlignment="1">
      <alignment/>
    </xf>
    <xf numFmtId="0" fontId="0" fillId="0" borderId="19" xfId="0" applyFont="1" applyBorder="1" applyAlignment="1">
      <alignment/>
    </xf>
    <xf numFmtId="41" fontId="0" fillId="0" borderId="0" xfId="0" applyNumberFormat="1" applyFont="1" applyAlignment="1">
      <alignment/>
    </xf>
    <xf numFmtId="41" fontId="41" fillId="0" borderId="20" xfId="0" applyNumberFormat="1" applyFont="1" applyBorder="1" applyAlignment="1">
      <alignment/>
    </xf>
    <xf numFmtId="41" fontId="41" fillId="0" borderId="15" xfId="0" applyNumberFormat="1" applyFont="1" applyBorder="1" applyAlignment="1">
      <alignment/>
    </xf>
    <xf numFmtId="41" fontId="41" fillId="0" borderId="21" xfId="0" applyNumberFormat="1" applyFont="1" applyBorder="1" applyAlignment="1">
      <alignment/>
    </xf>
    <xf numFmtId="41" fontId="41" fillId="0" borderId="17" xfId="0" applyNumberFormat="1" applyFont="1" applyBorder="1" applyAlignment="1">
      <alignment/>
    </xf>
    <xf numFmtId="41" fontId="41" fillId="0" borderId="18" xfId="0" applyNumberFormat="1" applyFont="1" applyBorder="1" applyAlignment="1">
      <alignment/>
    </xf>
    <xf numFmtId="0" fontId="24" fillId="0" borderId="19" xfId="0" applyFont="1" applyBorder="1" applyAlignment="1">
      <alignment horizontal="center"/>
    </xf>
    <xf numFmtId="3" fontId="0" fillId="0" borderId="20" xfId="0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3" fontId="0" fillId="0" borderId="31" xfId="0" applyNumberFormat="1" applyFont="1" applyFill="1" applyBorder="1" applyAlignment="1">
      <alignment/>
    </xf>
    <xf numFmtId="0" fontId="0" fillId="0" borderId="31" xfId="0" applyFont="1" applyBorder="1" applyAlignment="1">
      <alignment/>
    </xf>
    <xf numFmtId="3" fontId="41" fillId="0" borderId="16" xfId="0" applyNumberFormat="1" applyFont="1" applyFill="1" applyBorder="1" applyAlignment="1">
      <alignment/>
    </xf>
    <xf numFmtId="49" fontId="20" fillId="0" borderId="24" xfId="0" applyNumberFormat="1" applyFont="1" applyFill="1" applyBorder="1" applyAlignment="1">
      <alignment horizontal="center"/>
    </xf>
    <xf numFmtId="49" fontId="20" fillId="0" borderId="32" xfId="0" applyNumberFormat="1" applyFont="1" applyFill="1" applyBorder="1" applyAlignment="1">
      <alignment horizontal="center"/>
    </xf>
    <xf numFmtId="3" fontId="20" fillId="0" borderId="33" xfId="0" applyNumberFormat="1" applyFont="1" applyFill="1" applyBorder="1" applyAlignment="1">
      <alignment horizontal="center"/>
    </xf>
    <xf numFmtId="49" fontId="20" fillId="0" borderId="15" xfId="0" applyNumberFormat="1" applyFont="1" applyFill="1" applyBorder="1" applyAlignment="1">
      <alignment horizontal="center"/>
    </xf>
    <xf numFmtId="49" fontId="20" fillId="0" borderId="21" xfId="0" applyNumberFormat="1" applyFont="1" applyFill="1" applyBorder="1" applyAlignment="1">
      <alignment horizontal="center"/>
    </xf>
    <xf numFmtId="1" fontId="20" fillId="0" borderId="18" xfId="0" applyNumberFormat="1" applyFont="1" applyFill="1" applyBorder="1" applyAlignment="1">
      <alignment horizontal="center"/>
    </xf>
    <xf numFmtId="49" fontId="20" fillId="0" borderId="16" xfId="0" applyNumberFormat="1" applyFont="1" applyFill="1" applyBorder="1" applyAlignment="1">
      <alignment horizontal="center"/>
    </xf>
    <xf numFmtId="3" fontId="0" fillId="0" borderId="34" xfId="0" applyNumberFormat="1" applyFont="1" applyFill="1" applyBorder="1" applyAlignment="1">
      <alignment/>
    </xf>
    <xf numFmtId="3" fontId="0" fillId="0" borderId="35" xfId="0" applyNumberFormat="1" applyFont="1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37" xfId="0" applyNumberFormat="1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41" fillId="0" borderId="39" xfId="0" applyNumberFormat="1" applyFont="1" applyFill="1" applyBorder="1" applyAlignment="1">
      <alignment/>
    </xf>
    <xf numFmtId="3" fontId="41" fillId="0" borderId="4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7109375" style="1" customWidth="1"/>
    <col min="2" max="2" width="36.57421875" style="2" customWidth="1"/>
    <col min="3" max="3" width="8.57421875" style="2" customWidth="1"/>
    <col min="4" max="5" width="8.140625" style="1" customWidth="1"/>
    <col min="6" max="8" width="10.421875" style="1" customWidth="1"/>
    <col min="9" max="18" width="8.00390625" style="1" customWidth="1"/>
    <col min="19" max="16384" width="9.140625" style="1" customWidth="1"/>
  </cols>
  <sheetData>
    <row r="1" spans="2:18" ht="15.75">
      <c r="B1" s="53" t="s">
        <v>54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4"/>
    </row>
    <row r="2" spans="2:18" ht="15.75">
      <c r="B2" s="53" t="s">
        <v>49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4"/>
    </row>
    <row r="3" spans="2:18" ht="16.5" thickBot="1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4"/>
    </row>
    <row r="4" spans="2:18" ht="17.25" thickBot="1" thickTop="1"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4"/>
    </row>
    <row r="5" spans="2:18" ht="15.75" thickTop="1">
      <c r="B5" s="99"/>
      <c r="C5" s="98"/>
      <c r="D5" s="94"/>
      <c r="E5" s="97"/>
      <c r="F5" s="96"/>
      <c r="G5" s="96"/>
      <c r="H5" s="96"/>
      <c r="I5" s="95"/>
      <c r="J5" s="94"/>
      <c r="K5" s="94"/>
      <c r="L5" s="94"/>
      <c r="M5" s="94"/>
      <c r="N5" s="94"/>
      <c r="O5" s="94"/>
      <c r="P5" s="94"/>
      <c r="Q5" s="94"/>
      <c r="R5" s="93"/>
    </row>
    <row r="6" spans="2:18" s="2" customFormat="1" ht="15">
      <c r="B6" s="52" t="s">
        <v>48</v>
      </c>
      <c r="C6" s="92">
        <v>2012</v>
      </c>
      <c r="D6" s="50">
        <v>2011</v>
      </c>
      <c r="E6" s="91">
        <v>2010</v>
      </c>
      <c r="F6" s="51" t="s">
        <v>47</v>
      </c>
      <c r="G6" s="51" t="s">
        <v>46</v>
      </c>
      <c r="H6" s="51" t="s">
        <v>45</v>
      </c>
      <c r="I6" s="90" t="s">
        <v>53</v>
      </c>
      <c r="J6" s="89" t="s">
        <v>52</v>
      </c>
      <c r="K6" s="50">
        <v>2007</v>
      </c>
      <c r="L6" s="50">
        <v>2006</v>
      </c>
      <c r="M6" s="50" t="s">
        <v>44</v>
      </c>
      <c r="N6" s="50">
        <v>2004</v>
      </c>
      <c r="O6" s="50" t="s">
        <v>51</v>
      </c>
      <c r="P6" s="50">
        <v>2002</v>
      </c>
      <c r="Q6" s="50">
        <v>2001</v>
      </c>
      <c r="R6" s="49">
        <v>2000</v>
      </c>
    </row>
    <row r="7" spans="2:18" ht="15">
      <c r="B7" s="48"/>
      <c r="C7" s="88"/>
      <c r="D7" s="86"/>
      <c r="E7" s="47"/>
      <c r="F7" s="46"/>
      <c r="G7" s="45"/>
      <c r="H7" s="45"/>
      <c r="I7" s="87"/>
      <c r="J7" s="86"/>
      <c r="K7" s="44"/>
      <c r="L7" s="44"/>
      <c r="M7" s="44"/>
      <c r="N7" s="44"/>
      <c r="O7" s="44"/>
      <c r="P7" s="44"/>
      <c r="Q7" s="44"/>
      <c r="R7" s="43"/>
    </row>
    <row r="8" spans="1:18" ht="15">
      <c r="A8" s="74"/>
      <c r="B8" s="42"/>
      <c r="C8" s="85"/>
      <c r="D8" s="41"/>
      <c r="E8" s="25"/>
      <c r="F8" s="84"/>
      <c r="G8" s="83"/>
      <c r="H8" s="83"/>
      <c r="I8" s="82"/>
      <c r="J8" s="23"/>
      <c r="K8" s="23"/>
      <c r="L8" s="23"/>
      <c r="M8" s="23"/>
      <c r="N8" s="23"/>
      <c r="O8" s="23"/>
      <c r="P8" s="40"/>
      <c r="Q8" s="40"/>
      <c r="R8" s="81"/>
    </row>
    <row r="9" spans="1:18" ht="15">
      <c r="A9" s="70"/>
      <c r="B9" s="80" t="s">
        <v>50</v>
      </c>
      <c r="C9" s="76">
        <f aca="true" t="shared" si="0" ref="C9:R9">(C18+C23)</f>
        <v>15217</v>
      </c>
      <c r="D9" s="76">
        <f t="shared" si="0"/>
        <v>13481</v>
      </c>
      <c r="E9" s="79">
        <f t="shared" si="0"/>
        <v>11931</v>
      </c>
      <c r="F9" s="78">
        <f t="shared" si="0"/>
        <v>242171</v>
      </c>
      <c r="G9" s="78">
        <f t="shared" si="0"/>
        <v>96165</v>
      </c>
      <c r="H9" s="78">
        <f t="shared" si="0"/>
        <v>146006</v>
      </c>
      <c r="I9" s="77">
        <f t="shared" si="0"/>
        <v>11123</v>
      </c>
      <c r="J9" s="76">
        <f t="shared" si="0"/>
        <v>13018</v>
      </c>
      <c r="K9" s="76">
        <f t="shared" si="0"/>
        <v>18582</v>
      </c>
      <c r="L9" s="76">
        <f t="shared" si="0"/>
        <v>23262</v>
      </c>
      <c r="M9" s="76">
        <f t="shared" si="0"/>
        <v>30180</v>
      </c>
      <c r="N9" s="76">
        <f t="shared" si="0"/>
        <v>27382</v>
      </c>
      <c r="O9" s="76">
        <f t="shared" si="0"/>
        <v>29914</v>
      </c>
      <c r="P9" s="76">
        <f t="shared" si="0"/>
        <v>29293</v>
      </c>
      <c r="Q9" s="76">
        <f t="shared" si="0"/>
        <v>29059</v>
      </c>
      <c r="R9" s="75">
        <f t="shared" si="0"/>
        <v>30358</v>
      </c>
    </row>
    <row r="10" spans="1:18" ht="15">
      <c r="A10" s="74"/>
      <c r="B10" s="73"/>
      <c r="C10" s="72"/>
      <c r="D10" s="30"/>
      <c r="E10" s="39"/>
      <c r="F10" s="32"/>
      <c r="G10" s="32"/>
      <c r="H10" s="32"/>
      <c r="I10" s="31"/>
      <c r="J10" s="30"/>
      <c r="K10" s="30"/>
      <c r="L10" s="30"/>
      <c r="M10" s="30"/>
      <c r="N10" s="30"/>
      <c r="O10" s="30"/>
      <c r="P10" s="30"/>
      <c r="Q10" s="30"/>
      <c r="R10" s="29"/>
    </row>
    <row r="11" spans="1:18" ht="15">
      <c r="A11" s="70"/>
      <c r="B11" s="38" t="s">
        <v>43</v>
      </c>
      <c r="C11" s="30">
        <f aca="true" t="shared" si="1" ref="C11:R11">(C27+C28+C36+C37)</f>
        <v>7224</v>
      </c>
      <c r="D11" s="30">
        <f t="shared" si="1"/>
        <v>6586</v>
      </c>
      <c r="E11" s="39">
        <f t="shared" si="1"/>
        <v>5547</v>
      </c>
      <c r="F11" s="32">
        <f t="shared" si="1"/>
        <v>103336</v>
      </c>
      <c r="G11" s="32">
        <f t="shared" si="1"/>
        <v>39359</v>
      </c>
      <c r="H11" s="32">
        <f t="shared" si="1"/>
        <v>63977</v>
      </c>
      <c r="I11" s="58">
        <f t="shared" si="1"/>
        <v>4317</v>
      </c>
      <c r="J11" s="30">
        <f t="shared" si="1"/>
        <v>5284</v>
      </c>
      <c r="K11" s="30">
        <f t="shared" si="1"/>
        <v>8616</v>
      </c>
      <c r="L11" s="30">
        <f t="shared" si="1"/>
        <v>9695</v>
      </c>
      <c r="M11" s="30">
        <f t="shared" si="1"/>
        <v>11447</v>
      </c>
      <c r="N11" s="30">
        <f t="shared" si="1"/>
        <v>10236</v>
      </c>
      <c r="O11" s="30">
        <f t="shared" si="1"/>
        <v>12966</v>
      </c>
      <c r="P11" s="30">
        <f t="shared" si="1"/>
        <v>12641</v>
      </c>
      <c r="Q11" s="30">
        <f t="shared" si="1"/>
        <v>13943</v>
      </c>
      <c r="R11" s="29">
        <f t="shared" si="1"/>
        <v>14191</v>
      </c>
    </row>
    <row r="12" spans="1:18" ht="15">
      <c r="A12" s="70"/>
      <c r="B12" s="38" t="s">
        <v>42</v>
      </c>
      <c r="C12" s="30">
        <f aca="true" t="shared" si="2" ref="C12:R12">(C29+C30+C31+C35+C40+C41+C42+C51+C53)</f>
        <v>6193</v>
      </c>
      <c r="D12" s="30">
        <f t="shared" si="2"/>
        <v>4989</v>
      </c>
      <c r="E12" s="39">
        <f t="shared" si="2"/>
        <v>4798</v>
      </c>
      <c r="F12" s="32">
        <f t="shared" si="2"/>
        <v>91934</v>
      </c>
      <c r="G12" s="32">
        <f t="shared" si="2"/>
        <v>35584</v>
      </c>
      <c r="H12" s="32">
        <f t="shared" si="2"/>
        <v>56350</v>
      </c>
      <c r="I12" s="58">
        <f t="shared" si="2"/>
        <v>5096</v>
      </c>
      <c r="J12" s="30">
        <f t="shared" si="2"/>
        <v>4690</v>
      </c>
      <c r="K12" s="30">
        <f t="shared" si="2"/>
        <v>6804</v>
      </c>
      <c r="L12" s="30">
        <f t="shared" si="2"/>
        <v>7949</v>
      </c>
      <c r="M12" s="30">
        <f t="shared" si="2"/>
        <v>11045</v>
      </c>
      <c r="N12" s="30">
        <f t="shared" si="2"/>
        <v>10568</v>
      </c>
      <c r="O12" s="30">
        <f t="shared" si="2"/>
        <v>10893</v>
      </c>
      <c r="P12" s="30">
        <f t="shared" si="2"/>
        <v>11491</v>
      </c>
      <c r="Q12" s="30">
        <f t="shared" si="2"/>
        <v>10794</v>
      </c>
      <c r="R12" s="29">
        <f t="shared" si="2"/>
        <v>12604</v>
      </c>
    </row>
    <row r="13" spans="1:18" ht="15">
      <c r="A13" s="70"/>
      <c r="B13" s="38" t="s">
        <v>41</v>
      </c>
      <c r="C13" s="30">
        <f aca="true" t="shared" si="3" ref="C13:R13">(C32+C45+C46+C47+C50+C52+C54+C57+C58+C59+C60)</f>
        <v>1800</v>
      </c>
      <c r="D13" s="30">
        <f t="shared" si="3"/>
        <v>1906</v>
      </c>
      <c r="E13" s="39">
        <f t="shared" si="3"/>
        <v>1586</v>
      </c>
      <c r="F13" s="32">
        <f t="shared" si="3"/>
        <v>46901</v>
      </c>
      <c r="G13" s="32">
        <f t="shared" si="3"/>
        <v>21222</v>
      </c>
      <c r="H13" s="32">
        <f t="shared" si="3"/>
        <v>25679</v>
      </c>
      <c r="I13" s="58">
        <f t="shared" si="3"/>
        <v>1710</v>
      </c>
      <c r="J13" s="30">
        <f t="shared" si="3"/>
        <v>3044</v>
      </c>
      <c r="K13" s="30">
        <f t="shared" si="3"/>
        <v>3162</v>
      </c>
      <c r="L13" s="30">
        <f t="shared" si="3"/>
        <v>5618</v>
      </c>
      <c r="M13" s="30">
        <f t="shared" si="3"/>
        <v>7688</v>
      </c>
      <c r="N13" s="30">
        <f t="shared" si="3"/>
        <v>6578</v>
      </c>
      <c r="O13" s="30">
        <f t="shared" si="3"/>
        <v>6055</v>
      </c>
      <c r="P13" s="30">
        <f t="shared" si="3"/>
        <v>5161</v>
      </c>
      <c r="Q13" s="30">
        <f t="shared" si="3"/>
        <v>4322</v>
      </c>
      <c r="R13" s="29">
        <f t="shared" si="3"/>
        <v>3563</v>
      </c>
    </row>
    <row r="14" spans="1:18" ht="15">
      <c r="A14" s="70"/>
      <c r="B14" s="38" t="s">
        <v>40</v>
      </c>
      <c r="C14" s="12">
        <f aca="true" t="shared" si="4" ref="C14:R14">(C32)</f>
        <v>730</v>
      </c>
      <c r="D14" s="12">
        <f t="shared" si="4"/>
        <v>989</v>
      </c>
      <c r="E14" s="17">
        <f t="shared" si="4"/>
        <v>369</v>
      </c>
      <c r="F14" s="20">
        <f t="shared" si="4"/>
        <v>5825</v>
      </c>
      <c r="G14" s="20">
        <f t="shared" si="4"/>
        <v>3645</v>
      </c>
      <c r="H14" s="20">
        <f t="shared" si="4"/>
        <v>2180</v>
      </c>
      <c r="I14" s="13">
        <f t="shared" si="4"/>
        <v>341</v>
      </c>
      <c r="J14" s="12">
        <f t="shared" si="4"/>
        <v>1080</v>
      </c>
      <c r="K14" s="12">
        <f t="shared" si="4"/>
        <v>319</v>
      </c>
      <c r="L14" s="12">
        <f t="shared" si="4"/>
        <v>649</v>
      </c>
      <c r="M14" s="12">
        <f t="shared" si="4"/>
        <v>1256</v>
      </c>
      <c r="N14" s="12">
        <f t="shared" si="4"/>
        <v>740</v>
      </c>
      <c r="O14" s="12">
        <f t="shared" si="4"/>
        <v>695</v>
      </c>
      <c r="P14" s="12">
        <f t="shared" si="4"/>
        <v>293</v>
      </c>
      <c r="Q14" s="12">
        <f t="shared" si="4"/>
        <v>195</v>
      </c>
      <c r="R14" s="26">
        <f t="shared" si="4"/>
        <v>257</v>
      </c>
    </row>
    <row r="15" spans="1:18" ht="15">
      <c r="A15" s="70"/>
      <c r="B15" s="38" t="s">
        <v>39</v>
      </c>
      <c r="C15" s="30">
        <f aca="true" t="shared" si="5" ref="C15:R15">(C45+C47+C59)</f>
        <v>532</v>
      </c>
      <c r="D15" s="30">
        <f t="shared" si="5"/>
        <v>345</v>
      </c>
      <c r="E15" s="39">
        <f t="shared" si="5"/>
        <v>524</v>
      </c>
      <c r="F15" s="32">
        <f t="shared" si="5"/>
        <v>17660</v>
      </c>
      <c r="G15" s="32">
        <f t="shared" si="5"/>
        <v>7496</v>
      </c>
      <c r="H15" s="32">
        <f t="shared" si="5"/>
        <v>10164</v>
      </c>
      <c r="I15" s="58">
        <f t="shared" si="5"/>
        <v>503</v>
      </c>
      <c r="J15" s="30">
        <f t="shared" si="5"/>
        <v>746</v>
      </c>
      <c r="K15" s="30">
        <f t="shared" si="5"/>
        <v>1075</v>
      </c>
      <c r="L15" s="30">
        <f t="shared" si="5"/>
        <v>2110</v>
      </c>
      <c r="M15" s="30">
        <f t="shared" si="5"/>
        <v>3062</v>
      </c>
      <c r="N15" s="30">
        <f t="shared" si="5"/>
        <v>2488</v>
      </c>
      <c r="O15" s="30">
        <f t="shared" si="5"/>
        <v>2280</v>
      </c>
      <c r="P15" s="30">
        <f t="shared" si="5"/>
        <v>2179</v>
      </c>
      <c r="Q15" s="30">
        <f t="shared" si="5"/>
        <v>1937</v>
      </c>
      <c r="R15" s="29">
        <f t="shared" si="5"/>
        <v>1280</v>
      </c>
    </row>
    <row r="16" spans="1:18" ht="15">
      <c r="A16" s="70"/>
      <c r="B16" s="38" t="s">
        <v>38</v>
      </c>
      <c r="C16" s="30">
        <f aca="true" t="shared" si="6" ref="C16:R16">(C46+C52+C50+C54+C57+C58+C60)</f>
        <v>538</v>
      </c>
      <c r="D16" s="30">
        <f t="shared" si="6"/>
        <v>572</v>
      </c>
      <c r="E16" s="39">
        <f t="shared" si="6"/>
        <v>693</v>
      </c>
      <c r="F16" s="32">
        <f t="shared" si="6"/>
        <v>23416</v>
      </c>
      <c r="G16" s="32">
        <f t="shared" si="6"/>
        <v>10081</v>
      </c>
      <c r="H16" s="32">
        <f t="shared" si="6"/>
        <v>13335</v>
      </c>
      <c r="I16" s="58">
        <f t="shared" si="6"/>
        <v>866</v>
      </c>
      <c r="J16" s="30">
        <f t="shared" si="6"/>
        <v>1218</v>
      </c>
      <c r="K16" s="30">
        <f t="shared" si="6"/>
        <v>1768</v>
      </c>
      <c r="L16" s="30">
        <f t="shared" si="6"/>
        <v>2859</v>
      </c>
      <c r="M16" s="30">
        <f t="shared" si="6"/>
        <v>3370</v>
      </c>
      <c r="N16" s="30">
        <f t="shared" si="6"/>
        <v>3350</v>
      </c>
      <c r="O16" s="30">
        <f t="shared" si="6"/>
        <v>3080</v>
      </c>
      <c r="P16" s="30">
        <f t="shared" si="6"/>
        <v>2689</v>
      </c>
      <c r="Q16" s="30">
        <f t="shared" si="6"/>
        <v>2190</v>
      </c>
      <c r="R16" s="29">
        <f t="shared" si="6"/>
        <v>2026</v>
      </c>
    </row>
    <row r="17" spans="2:18" ht="15">
      <c r="B17" s="38"/>
      <c r="C17" s="30"/>
      <c r="D17" s="30"/>
      <c r="E17" s="39"/>
      <c r="F17" s="32"/>
      <c r="G17" s="32"/>
      <c r="H17" s="32"/>
      <c r="I17" s="58"/>
      <c r="J17" s="30"/>
      <c r="K17" s="30"/>
      <c r="L17" s="30"/>
      <c r="M17" s="30"/>
      <c r="N17" s="30"/>
      <c r="O17" s="30"/>
      <c r="P17" s="30"/>
      <c r="Q17" s="30"/>
      <c r="R17" s="29"/>
    </row>
    <row r="18" spans="1:18" ht="15">
      <c r="A18" s="70"/>
      <c r="B18" s="38" t="s">
        <v>37</v>
      </c>
      <c r="C18" s="30">
        <f aca="true" t="shared" si="7" ref="C18:R18">(C26+C34+C39+C45+C47+C51+C53+C54+C56)</f>
        <v>15044</v>
      </c>
      <c r="D18" s="30">
        <f t="shared" si="7"/>
        <v>13313</v>
      </c>
      <c r="E18" s="39">
        <f t="shared" si="7"/>
        <v>11708</v>
      </c>
      <c r="F18" s="32">
        <f t="shared" si="7"/>
        <v>234948</v>
      </c>
      <c r="G18" s="32">
        <f t="shared" si="7"/>
        <v>93308</v>
      </c>
      <c r="H18" s="32">
        <f t="shared" si="7"/>
        <v>141640</v>
      </c>
      <c r="I18" s="31">
        <f t="shared" si="7"/>
        <v>10803</v>
      </c>
      <c r="J18" s="30">
        <f t="shared" si="7"/>
        <v>12638</v>
      </c>
      <c r="K18" s="30">
        <f t="shared" si="7"/>
        <v>18002</v>
      </c>
      <c r="L18" s="30">
        <f t="shared" si="7"/>
        <v>22587</v>
      </c>
      <c r="M18" s="30">
        <f t="shared" si="7"/>
        <v>29278</v>
      </c>
      <c r="N18" s="30">
        <f t="shared" si="7"/>
        <v>26490</v>
      </c>
      <c r="O18" s="30">
        <f t="shared" si="7"/>
        <v>28891</v>
      </c>
      <c r="P18" s="30">
        <f t="shared" si="7"/>
        <v>28392</v>
      </c>
      <c r="Q18" s="30">
        <f t="shared" si="7"/>
        <v>28250</v>
      </c>
      <c r="R18" s="29">
        <f t="shared" si="7"/>
        <v>29617</v>
      </c>
    </row>
    <row r="19" spans="1:18" ht="15">
      <c r="A19" s="70"/>
      <c r="B19" s="38" t="s">
        <v>36</v>
      </c>
      <c r="C19" s="35">
        <f aca="true" t="shared" si="8" ref="C19:R19">(C26+C34+C39+C45+C47+C51+C53+C58+C59+C60)</f>
        <v>14789</v>
      </c>
      <c r="D19" s="35">
        <f t="shared" si="8"/>
        <v>13092</v>
      </c>
      <c r="E19" s="71">
        <f t="shared" si="8"/>
        <v>11379</v>
      </c>
      <c r="F19" s="37">
        <f t="shared" si="8"/>
        <v>228012</v>
      </c>
      <c r="G19" s="37">
        <f t="shared" si="8"/>
        <v>89725</v>
      </c>
      <c r="H19" s="37">
        <f t="shared" si="8"/>
        <v>138287</v>
      </c>
      <c r="I19" s="36">
        <f t="shared" si="8"/>
        <v>10505</v>
      </c>
      <c r="J19" s="35">
        <f t="shared" si="8"/>
        <v>12074</v>
      </c>
      <c r="K19" s="35">
        <f t="shared" si="8"/>
        <v>17397</v>
      </c>
      <c r="L19" s="35">
        <f t="shared" si="8"/>
        <v>21609</v>
      </c>
      <c r="M19" s="35">
        <f t="shared" si="8"/>
        <v>28140</v>
      </c>
      <c r="N19" s="35">
        <f t="shared" si="8"/>
        <v>25442</v>
      </c>
      <c r="O19" s="35">
        <f t="shared" si="8"/>
        <v>28082</v>
      </c>
      <c r="P19" s="35">
        <f t="shared" si="8"/>
        <v>27826</v>
      </c>
      <c r="Q19" s="35">
        <f t="shared" si="8"/>
        <v>27768</v>
      </c>
      <c r="R19" s="34">
        <f t="shared" si="8"/>
        <v>29169</v>
      </c>
    </row>
    <row r="20" spans="1:18" ht="15">
      <c r="A20" s="70"/>
      <c r="B20" s="38" t="s">
        <v>35</v>
      </c>
      <c r="C20" s="35">
        <f aca="true" t="shared" si="9" ref="C20:R20">(C27+C28+C31+C32+C36+C37+C42+C45+C47+C51+C53+C59)</f>
        <v>11662</v>
      </c>
      <c r="D20" s="35">
        <f t="shared" si="9"/>
        <v>10341</v>
      </c>
      <c r="E20" s="71">
        <f t="shared" si="9"/>
        <v>8535</v>
      </c>
      <c r="F20" s="37">
        <f t="shared" si="9"/>
        <v>161679</v>
      </c>
      <c r="G20" s="37">
        <f t="shared" si="9"/>
        <v>65151</v>
      </c>
      <c r="H20" s="37">
        <f t="shared" si="9"/>
        <v>96528</v>
      </c>
      <c r="I20" s="36">
        <f t="shared" si="9"/>
        <v>7491</v>
      </c>
      <c r="J20" s="35">
        <f t="shared" si="9"/>
        <v>9391</v>
      </c>
      <c r="K20" s="35">
        <f t="shared" si="9"/>
        <v>12980</v>
      </c>
      <c r="L20" s="35">
        <f t="shared" si="9"/>
        <v>15616</v>
      </c>
      <c r="M20" s="35">
        <f t="shared" si="9"/>
        <v>19673</v>
      </c>
      <c r="N20" s="35">
        <f t="shared" si="9"/>
        <v>17858</v>
      </c>
      <c r="O20" s="35">
        <f t="shared" si="9"/>
        <v>19921</v>
      </c>
      <c r="P20" s="35">
        <f t="shared" si="9"/>
        <v>19091</v>
      </c>
      <c r="Q20" s="35">
        <f t="shared" si="9"/>
        <v>19398</v>
      </c>
      <c r="R20" s="34">
        <f t="shared" si="9"/>
        <v>20260</v>
      </c>
    </row>
    <row r="21" spans="1:18" ht="15">
      <c r="A21" s="70"/>
      <c r="B21" s="38" t="s">
        <v>34</v>
      </c>
      <c r="C21" s="35">
        <f aca="true" t="shared" si="10" ref="C21:R21">(C29+C30+C35+C40+C41+C58+C60)</f>
        <v>3127</v>
      </c>
      <c r="D21" s="35">
        <f t="shared" si="10"/>
        <v>2751</v>
      </c>
      <c r="E21" s="71">
        <f t="shared" si="10"/>
        <v>2844</v>
      </c>
      <c r="F21" s="37">
        <f t="shared" si="10"/>
        <v>66333</v>
      </c>
      <c r="G21" s="37">
        <f t="shared" si="10"/>
        <v>24574</v>
      </c>
      <c r="H21" s="37">
        <f t="shared" si="10"/>
        <v>41759</v>
      </c>
      <c r="I21" s="36">
        <f t="shared" si="10"/>
        <v>3014</v>
      </c>
      <c r="J21" s="35">
        <f t="shared" si="10"/>
        <v>2683</v>
      </c>
      <c r="K21" s="35">
        <f t="shared" si="10"/>
        <v>4417</v>
      </c>
      <c r="L21" s="35">
        <f t="shared" si="10"/>
        <v>5993</v>
      </c>
      <c r="M21" s="35">
        <f t="shared" si="10"/>
        <v>8467</v>
      </c>
      <c r="N21" s="35">
        <f t="shared" si="10"/>
        <v>7584</v>
      </c>
      <c r="O21" s="35">
        <f t="shared" si="10"/>
        <v>8161</v>
      </c>
      <c r="P21" s="35">
        <f t="shared" si="10"/>
        <v>8735</v>
      </c>
      <c r="Q21" s="35">
        <f t="shared" si="10"/>
        <v>8370</v>
      </c>
      <c r="R21" s="34">
        <f t="shared" si="10"/>
        <v>8909</v>
      </c>
    </row>
    <row r="22" spans="1:18" ht="15">
      <c r="A22" s="70"/>
      <c r="B22" s="38" t="s">
        <v>33</v>
      </c>
      <c r="C22" s="35">
        <f aca="true" t="shared" si="11" ref="C22:R22">(C54+C57)</f>
        <v>255</v>
      </c>
      <c r="D22" s="35">
        <f t="shared" si="11"/>
        <v>221</v>
      </c>
      <c r="E22" s="71">
        <f t="shared" si="11"/>
        <v>329</v>
      </c>
      <c r="F22" s="37">
        <f t="shared" si="11"/>
        <v>6936</v>
      </c>
      <c r="G22" s="37">
        <f t="shared" si="11"/>
        <v>3583</v>
      </c>
      <c r="H22" s="37">
        <f t="shared" si="11"/>
        <v>3353</v>
      </c>
      <c r="I22" s="36">
        <f t="shared" si="11"/>
        <v>298</v>
      </c>
      <c r="J22" s="35">
        <f t="shared" si="11"/>
        <v>564</v>
      </c>
      <c r="K22" s="35">
        <f t="shared" si="11"/>
        <v>605</v>
      </c>
      <c r="L22" s="35">
        <f t="shared" si="11"/>
        <v>978</v>
      </c>
      <c r="M22" s="35">
        <f t="shared" si="11"/>
        <v>1138</v>
      </c>
      <c r="N22" s="35">
        <f t="shared" si="11"/>
        <v>1048</v>
      </c>
      <c r="O22" s="35">
        <f t="shared" si="11"/>
        <v>809</v>
      </c>
      <c r="P22" s="35">
        <f t="shared" si="11"/>
        <v>566</v>
      </c>
      <c r="Q22" s="35">
        <f t="shared" si="11"/>
        <v>482</v>
      </c>
      <c r="R22" s="34">
        <f t="shared" si="11"/>
        <v>448</v>
      </c>
    </row>
    <row r="23" spans="1:18" ht="15">
      <c r="A23" s="70"/>
      <c r="B23" s="33" t="s">
        <v>32</v>
      </c>
      <c r="C23" s="30">
        <f aca="true" t="shared" si="12" ref="C23:R23">(C46+C52+C50)</f>
        <v>173</v>
      </c>
      <c r="D23" s="30">
        <f t="shared" si="12"/>
        <v>168</v>
      </c>
      <c r="E23" s="39">
        <f t="shared" si="12"/>
        <v>223</v>
      </c>
      <c r="F23" s="32">
        <f t="shared" si="12"/>
        <v>7223</v>
      </c>
      <c r="G23" s="32">
        <f t="shared" si="12"/>
        <v>2857</v>
      </c>
      <c r="H23" s="32">
        <f t="shared" si="12"/>
        <v>4366</v>
      </c>
      <c r="I23" s="31">
        <f t="shared" si="12"/>
        <v>320</v>
      </c>
      <c r="J23" s="30">
        <f t="shared" si="12"/>
        <v>380</v>
      </c>
      <c r="K23" s="30">
        <f t="shared" si="12"/>
        <v>580</v>
      </c>
      <c r="L23" s="30">
        <f t="shared" si="12"/>
        <v>675</v>
      </c>
      <c r="M23" s="30">
        <f t="shared" si="12"/>
        <v>902</v>
      </c>
      <c r="N23" s="30">
        <f t="shared" si="12"/>
        <v>892</v>
      </c>
      <c r="O23" s="30">
        <f t="shared" si="12"/>
        <v>1023</v>
      </c>
      <c r="P23" s="30">
        <f t="shared" si="12"/>
        <v>901</v>
      </c>
      <c r="Q23" s="30">
        <f t="shared" si="12"/>
        <v>809</v>
      </c>
      <c r="R23" s="29">
        <f t="shared" si="12"/>
        <v>741</v>
      </c>
    </row>
    <row r="24" spans="2:18" ht="15">
      <c r="B24" s="18"/>
      <c r="C24" s="30"/>
      <c r="D24" s="69"/>
      <c r="E24" s="68"/>
      <c r="F24" s="20"/>
      <c r="G24" s="19"/>
      <c r="H24" s="19"/>
      <c r="I24" s="67"/>
      <c r="J24" s="12"/>
      <c r="K24" s="12"/>
      <c r="L24" s="12"/>
      <c r="M24" s="12"/>
      <c r="N24" s="12"/>
      <c r="O24" s="12"/>
      <c r="P24" s="12"/>
      <c r="Q24" s="12"/>
      <c r="R24" s="26"/>
    </row>
    <row r="25" spans="2:18" ht="15">
      <c r="B25" s="18"/>
      <c r="C25" s="12"/>
      <c r="D25" s="23"/>
      <c r="E25" s="64"/>
      <c r="F25" s="57"/>
      <c r="G25" s="19"/>
      <c r="H25" s="19"/>
      <c r="I25" s="28"/>
      <c r="J25" s="23"/>
      <c r="K25" s="23"/>
      <c r="L25" s="23"/>
      <c r="M25" s="12"/>
      <c r="N25" s="12"/>
      <c r="O25" s="66"/>
      <c r="P25" s="23"/>
      <c r="Q25" s="12"/>
      <c r="R25" s="65"/>
    </row>
    <row r="26" spans="2:18" ht="15">
      <c r="B26" s="18" t="s">
        <v>31</v>
      </c>
      <c r="C26" s="12">
        <f>SUM(C27:C32)</f>
        <v>5772</v>
      </c>
      <c r="D26" s="12">
        <v>5997</v>
      </c>
      <c r="E26" s="17">
        <v>5427</v>
      </c>
      <c r="F26" s="20">
        <f aca="true" t="shared" si="13" ref="F26:F32">(I26+J26+K26+L26+M26+N26+O26+P26+Q26+R26)</f>
        <v>87908</v>
      </c>
      <c r="G26" s="19">
        <f aca="true" t="shared" si="14" ref="G26:G32">(I26+J26+K26+L26+M26)</f>
        <v>34945</v>
      </c>
      <c r="H26" s="19">
        <f aca="true" t="shared" si="15" ref="H26:H32">(N26+O26+P26+Q26+R26)</f>
        <v>52963</v>
      </c>
      <c r="I26" s="14">
        <v>4963</v>
      </c>
      <c r="J26" s="12">
        <v>5361</v>
      </c>
      <c r="K26" s="12">
        <v>5986</v>
      </c>
      <c r="L26" s="12">
        <v>7702</v>
      </c>
      <c r="M26" s="12">
        <v>10933</v>
      </c>
      <c r="N26" s="12">
        <v>9920</v>
      </c>
      <c r="O26" s="12">
        <v>10815</v>
      </c>
      <c r="P26" s="12">
        <v>10442</v>
      </c>
      <c r="Q26" s="12">
        <v>10401</v>
      </c>
      <c r="R26" s="26">
        <v>11385</v>
      </c>
    </row>
    <row r="27" spans="2:18" ht="15">
      <c r="B27" s="18" t="s">
        <v>30</v>
      </c>
      <c r="C27" s="12">
        <v>1595</v>
      </c>
      <c r="D27" s="12">
        <v>2360</v>
      </c>
      <c r="E27" s="17">
        <v>1711</v>
      </c>
      <c r="F27" s="20">
        <f t="shared" si="13"/>
        <v>21183</v>
      </c>
      <c r="G27" s="19">
        <f t="shared" si="14"/>
        <v>7889</v>
      </c>
      <c r="H27" s="19">
        <f t="shared" si="15"/>
        <v>13294</v>
      </c>
      <c r="I27" s="14">
        <v>1175</v>
      </c>
      <c r="J27" s="12">
        <v>974</v>
      </c>
      <c r="K27" s="12">
        <v>1831</v>
      </c>
      <c r="L27" s="12">
        <v>1414</v>
      </c>
      <c r="M27" s="12">
        <v>2495</v>
      </c>
      <c r="N27" s="12">
        <v>2364</v>
      </c>
      <c r="O27" s="12">
        <v>3001</v>
      </c>
      <c r="P27" s="12">
        <v>2359</v>
      </c>
      <c r="Q27" s="12">
        <v>2492</v>
      </c>
      <c r="R27" s="26">
        <v>3078</v>
      </c>
    </row>
    <row r="28" spans="2:18" ht="15">
      <c r="B28" s="18" t="s">
        <v>29</v>
      </c>
      <c r="C28" s="12">
        <v>695</v>
      </c>
      <c r="D28" s="12">
        <v>487</v>
      </c>
      <c r="E28" s="17">
        <v>1230</v>
      </c>
      <c r="F28" s="20">
        <f t="shared" si="13"/>
        <v>21113</v>
      </c>
      <c r="G28" s="19">
        <f t="shared" si="14"/>
        <v>7845</v>
      </c>
      <c r="H28" s="19">
        <f t="shared" si="15"/>
        <v>13268</v>
      </c>
      <c r="I28" s="14">
        <v>1021</v>
      </c>
      <c r="J28" s="12">
        <v>1528</v>
      </c>
      <c r="K28" s="12">
        <v>1143</v>
      </c>
      <c r="L28" s="12">
        <v>2217</v>
      </c>
      <c r="M28" s="12">
        <v>1936</v>
      </c>
      <c r="N28" s="12">
        <v>2103</v>
      </c>
      <c r="O28" s="12">
        <v>2599</v>
      </c>
      <c r="P28" s="12">
        <v>2706</v>
      </c>
      <c r="Q28" s="12">
        <v>3153</v>
      </c>
      <c r="R28" s="26">
        <v>2707</v>
      </c>
    </row>
    <row r="29" spans="2:18" ht="15">
      <c r="B29" s="18" t="s">
        <v>28</v>
      </c>
      <c r="C29" s="12">
        <v>315</v>
      </c>
      <c r="D29" s="12">
        <v>183</v>
      </c>
      <c r="E29" s="17">
        <v>195</v>
      </c>
      <c r="F29" s="20">
        <f t="shared" si="13"/>
        <v>8616</v>
      </c>
      <c r="G29" s="19">
        <f t="shared" si="14"/>
        <v>2008</v>
      </c>
      <c r="H29" s="19">
        <f t="shared" si="15"/>
        <v>6608</v>
      </c>
      <c r="I29" s="14">
        <v>180</v>
      </c>
      <c r="J29" s="12">
        <v>196</v>
      </c>
      <c r="K29" s="12">
        <v>312</v>
      </c>
      <c r="L29" s="12">
        <v>511</v>
      </c>
      <c r="M29" s="12">
        <v>809</v>
      </c>
      <c r="N29" s="12">
        <v>1040</v>
      </c>
      <c r="O29" s="12">
        <v>1065</v>
      </c>
      <c r="P29" s="12">
        <v>1654</v>
      </c>
      <c r="Q29" s="12">
        <v>1390</v>
      </c>
      <c r="R29" s="26">
        <v>1459</v>
      </c>
    </row>
    <row r="30" spans="2:18" ht="15">
      <c r="B30" s="18" t="s">
        <v>27</v>
      </c>
      <c r="C30" s="12">
        <v>751</v>
      </c>
      <c r="D30" s="12">
        <v>801</v>
      </c>
      <c r="E30" s="17">
        <v>771</v>
      </c>
      <c r="F30" s="20">
        <f t="shared" si="13"/>
        <v>15646</v>
      </c>
      <c r="G30" s="19">
        <f t="shared" si="14"/>
        <v>6405</v>
      </c>
      <c r="H30" s="19">
        <f t="shared" si="15"/>
        <v>9241</v>
      </c>
      <c r="I30" s="14">
        <v>773</v>
      </c>
      <c r="J30" s="12">
        <v>636</v>
      </c>
      <c r="K30" s="12">
        <v>993</v>
      </c>
      <c r="L30" s="12">
        <v>1344</v>
      </c>
      <c r="M30" s="12">
        <v>2659</v>
      </c>
      <c r="N30" s="12">
        <v>1836</v>
      </c>
      <c r="O30" s="12">
        <v>1976</v>
      </c>
      <c r="P30" s="12">
        <v>1883</v>
      </c>
      <c r="Q30" s="12">
        <v>1844</v>
      </c>
      <c r="R30" s="26">
        <v>1702</v>
      </c>
    </row>
    <row r="31" spans="2:18" ht="15">
      <c r="B31" s="18" t="s">
        <v>26</v>
      </c>
      <c r="C31" s="12">
        <v>1686</v>
      </c>
      <c r="D31" s="12">
        <v>1177</v>
      </c>
      <c r="E31" s="17">
        <v>1151</v>
      </c>
      <c r="F31" s="20">
        <f t="shared" si="13"/>
        <v>15525</v>
      </c>
      <c r="G31" s="19">
        <f t="shared" si="14"/>
        <v>7153</v>
      </c>
      <c r="H31" s="19">
        <f t="shared" si="15"/>
        <v>8372</v>
      </c>
      <c r="I31" s="14">
        <v>1473</v>
      </c>
      <c r="J31" s="12">
        <v>947</v>
      </c>
      <c r="K31" s="12">
        <v>1388</v>
      </c>
      <c r="L31" s="12">
        <v>1567</v>
      </c>
      <c r="M31" s="12">
        <v>1778</v>
      </c>
      <c r="N31" s="12">
        <v>1837</v>
      </c>
      <c r="O31" s="12">
        <v>1479</v>
      </c>
      <c r="P31" s="12">
        <v>1547</v>
      </c>
      <c r="Q31" s="12">
        <v>1327</v>
      </c>
      <c r="R31" s="26">
        <v>2182</v>
      </c>
    </row>
    <row r="32" spans="2:18" ht="15">
      <c r="B32" s="18" t="s">
        <v>25</v>
      </c>
      <c r="C32" s="12">
        <v>730</v>
      </c>
      <c r="D32" s="12">
        <v>989</v>
      </c>
      <c r="E32" s="17">
        <v>369</v>
      </c>
      <c r="F32" s="20">
        <f t="shared" si="13"/>
        <v>5825</v>
      </c>
      <c r="G32" s="19">
        <f t="shared" si="14"/>
        <v>3645</v>
      </c>
      <c r="H32" s="19">
        <f t="shared" si="15"/>
        <v>2180</v>
      </c>
      <c r="I32" s="14">
        <v>341</v>
      </c>
      <c r="J32" s="12">
        <v>1080</v>
      </c>
      <c r="K32" s="12">
        <v>319</v>
      </c>
      <c r="L32" s="12">
        <v>649</v>
      </c>
      <c r="M32" s="12">
        <v>1256</v>
      </c>
      <c r="N32" s="12">
        <v>740</v>
      </c>
      <c r="O32" s="12">
        <v>695</v>
      </c>
      <c r="P32" s="12">
        <v>293</v>
      </c>
      <c r="Q32" s="12">
        <v>195</v>
      </c>
      <c r="R32" s="26">
        <v>257</v>
      </c>
    </row>
    <row r="33" spans="2:18" ht="15">
      <c r="B33" s="18"/>
      <c r="C33" s="23"/>
      <c r="D33" s="23"/>
      <c r="E33" s="25"/>
      <c r="F33" s="16"/>
      <c r="G33" s="19"/>
      <c r="H33" s="19"/>
      <c r="I33" s="24"/>
      <c r="J33" s="23"/>
      <c r="K33" s="23"/>
      <c r="L33" s="27"/>
      <c r="M33" s="66"/>
      <c r="N33" s="66"/>
      <c r="O33" s="66"/>
      <c r="P33" s="66"/>
      <c r="Q33" s="66"/>
      <c r="R33" s="65"/>
    </row>
    <row r="34" spans="2:18" ht="15">
      <c r="B34" s="18" t="s">
        <v>24</v>
      </c>
      <c r="C34" s="12">
        <f>SUM(C35:C37)</f>
        <v>5938</v>
      </c>
      <c r="D34" s="12">
        <v>4383</v>
      </c>
      <c r="E34" s="17">
        <v>3545</v>
      </c>
      <c r="F34" s="20">
        <f>(I34+J34+K34+L34+M34+N34+O34+P34+Q34+R34)</f>
        <v>76876</v>
      </c>
      <c r="G34" s="19">
        <f>(I34+J34+K34+L34+M34)</f>
        <v>29543</v>
      </c>
      <c r="H34" s="19">
        <f>(N34+O34+P34+Q34+R34)</f>
        <v>47333</v>
      </c>
      <c r="I34" s="14">
        <v>2960</v>
      </c>
      <c r="J34" s="12">
        <v>3401</v>
      </c>
      <c r="K34" s="12">
        <v>6930</v>
      </c>
      <c r="L34" s="12">
        <v>7364</v>
      </c>
      <c r="M34" s="12">
        <v>8888</v>
      </c>
      <c r="N34" s="12">
        <v>7542</v>
      </c>
      <c r="O34" s="12">
        <v>9203</v>
      </c>
      <c r="P34" s="12">
        <v>9154</v>
      </c>
      <c r="Q34" s="12">
        <v>10281</v>
      </c>
      <c r="R34" s="26">
        <v>11153</v>
      </c>
    </row>
    <row r="35" spans="2:18" ht="15">
      <c r="B35" s="18" t="s">
        <v>23</v>
      </c>
      <c r="C35" s="12">
        <v>1004</v>
      </c>
      <c r="D35" s="12">
        <v>644</v>
      </c>
      <c r="E35" s="17">
        <v>939</v>
      </c>
      <c r="F35" s="20">
        <f>(I35+J35+K35+L35+M35+N35+O35+P35+Q35+R35)</f>
        <v>15836</v>
      </c>
      <c r="G35" s="19">
        <f>(I35+J35+K35+L35+M35)</f>
        <v>5918</v>
      </c>
      <c r="H35" s="19">
        <f>(N35+O35+P35+Q35+R35)</f>
        <v>9918</v>
      </c>
      <c r="I35" s="14">
        <v>839</v>
      </c>
      <c r="J35" s="12">
        <v>619</v>
      </c>
      <c r="K35" s="12">
        <v>1288</v>
      </c>
      <c r="L35" s="12">
        <v>1300</v>
      </c>
      <c r="M35" s="12">
        <v>1872</v>
      </c>
      <c r="N35" s="12">
        <v>1773</v>
      </c>
      <c r="O35" s="12">
        <v>1837</v>
      </c>
      <c r="P35" s="12">
        <v>1578</v>
      </c>
      <c r="Q35" s="12">
        <v>1983</v>
      </c>
      <c r="R35" s="26">
        <v>2747</v>
      </c>
    </row>
    <row r="36" spans="2:18" ht="15">
      <c r="B36" s="18" t="s">
        <v>22</v>
      </c>
      <c r="C36" s="12">
        <v>3981</v>
      </c>
      <c r="D36" s="12">
        <v>2512</v>
      </c>
      <c r="E36" s="17">
        <v>1899</v>
      </c>
      <c r="F36" s="20">
        <f>(I36+J36+K36+L36+M36+N36+O36+P36+Q36+R36)</f>
        <v>35880</v>
      </c>
      <c r="G36" s="19">
        <f>(I36+J36+K36+L36+M36)</f>
        <v>12419</v>
      </c>
      <c r="H36" s="19">
        <f>(N36+O36+P36+Q36+R36)</f>
        <v>23461</v>
      </c>
      <c r="I36" s="14">
        <v>862</v>
      </c>
      <c r="J36" s="12">
        <v>1476</v>
      </c>
      <c r="K36" s="12">
        <v>3459</v>
      </c>
      <c r="L36" s="12">
        <v>3031</v>
      </c>
      <c r="M36" s="12">
        <v>3591</v>
      </c>
      <c r="N36" s="12">
        <v>3821</v>
      </c>
      <c r="O36" s="12">
        <v>4428</v>
      </c>
      <c r="P36" s="12">
        <v>5013</v>
      </c>
      <c r="Q36" s="12">
        <v>5249</v>
      </c>
      <c r="R36" s="26">
        <v>4950</v>
      </c>
    </row>
    <row r="37" spans="2:18" ht="15">
      <c r="B37" s="18" t="s">
        <v>21</v>
      </c>
      <c r="C37" s="12">
        <v>953</v>
      </c>
      <c r="D37" s="12">
        <v>1227</v>
      </c>
      <c r="E37" s="17">
        <v>707</v>
      </c>
      <c r="F37" s="20">
        <f>(I37+J37+K37+L37+M37+N37+O37+P37+Q37+R37)</f>
        <v>25160</v>
      </c>
      <c r="G37" s="19">
        <f>(I37+J37+K37+L37+M37)</f>
        <v>11206</v>
      </c>
      <c r="H37" s="19">
        <f>(N37+O37+P37+Q37+R37)</f>
        <v>13954</v>
      </c>
      <c r="I37" s="14">
        <v>1259</v>
      </c>
      <c r="J37" s="12">
        <v>1306</v>
      </c>
      <c r="K37" s="12">
        <v>2183</v>
      </c>
      <c r="L37" s="12">
        <v>3033</v>
      </c>
      <c r="M37" s="12">
        <v>3425</v>
      </c>
      <c r="N37" s="12">
        <v>1948</v>
      </c>
      <c r="O37" s="12">
        <v>2938</v>
      </c>
      <c r="P37" s="12">
        <v>2563</v>
      </c>
      <c r="Q37" s="12">
        <v>3049</v>
      </c>
      <c r="R37" s="26">
        <v>3456</v>
      </c>
    </row>
    <row r="38" spans="2:18" ht="15">
      <c r="B38" s="18"/>
      <c r="C38" s="23"/>
      <c r="D38" s="23"/>
      <c r="E38" s="25"/>
      <c r="F38" s="16"/>
      <c r="G38" s="19"/>
      <c r="H38" s="19"/>
      <c r="I38" s="24"/>
      <c r="J38" s="23"/>
      <c r="K38" s="23"/>
      <c r="L38" s="27"/>
      <c r="M38" s="12"/>
      <c r="N38" s="23"/>
      <c r="O38" s="23"/>
      <c r="P38" s="23"/>
      <c r="Q38" s="12"/>
      <c r="R38" s="22"/>
    </row>
    <row r="39" spans="2:18" ht="15">
      <c r="B39" s="18" t="s">
        <v>20</v>
      </c>
      <c r="C39" s="12">
        <f>SUM(C40:C42)</f>
        <v>1552</v>
      </c>
      <c r="D39" s="12">
        <v>1724</v>
      </c>
      <c r="E39" s="17">
        <v>1211</v>
      </c>
      <c r="F39" s="20">
        <f>(I39+J39+K39+L39+M39+N39+O39+P39+Q39+R39)</f>
        <v>25797</v>
      </c>
      <c r="G39" s="19">
        <f>(I39+J39+K39+L39+M39)</f>
        <v>10317</v>
      </c>
      <c r="H39" s="19">
        <f>(N39+O39+P39+Q39+R39)</f>
        <v>15480</v>
      </c>
      <c r="I39" s="14">
        <v>1443</v>
      </c>
      <c r="J39" s="12">
        <v>1513</v>
      </c>
      <c r="K39" s="12">
        <v>2180</v>
      </c>
      <c r="L39" s="12">
        <v>2391</v>
      </c>
      <c r="M39" s="12">
        <v>2790</v>
      </c>
      <c r="N39" s="12">
        <v>2909</v>
      </c>
      <c r="O39" s="12">
        <v>3129</v>
      </c>
      <c r="P39" s="12">
        <v>3312</v>
      </c>
      <c r="Q39" s="12">
        <v>2803</v>
      </c>
      <c r="R39" s="26">
        <v>3327</v>
      </c>
    </row>
    <row r="40" spans="2:18" ht="15">
      <c r="B40" s="18" t="s">
        <v>19</v>
      </c>
      <c r="C40" s="12">
        <v>276</v>
      </c>
      <c r="D40" s="12">
        <v>223</v>
      </c>
      <c r="E40" s="17">
        <v>222</v>
      </c>
      <c r="F40" s="20">
        <f>(I40+J40+K40+L40+M40+N40+O40+P40+Q40+R40)</f>
        <v>5699</v>
      </c>
      <c r="G40" s="19">
        <f>(I40+J40+K40+L40+M40)</f>
        <v>1638</v>
      </c>
      <c r="H40" s="19">
        <f>(N40+O40+P40+Q40+R40)</f>
        <v>4061</v>
      </c>
      <c r="I40" s="14">
        <v>260</v>
      </c>
      <c r="J40" s="12">
        <v>252</v>
      </c>
      <c r="K40" s="12">
        <v>333</v>
      </c>
      <c r="L40" s="12">
        <v>305</v>
      </c>
      <c r="M40" s="12">
        <v>488</v>
      </c>
      <c r="N40" s="12">
        <v>525</v>
      </c>
      <c r="O40" s="12">
        <v>791</v>
      </c>
      <c r="P40" s="12">
        <v>928</v>
      </c>
      <c r="Q40" s="12">
        <v>886</v>
      </c>
      <c r="R40" s="26">
        <v>931</v>
      </c>
    </row>
    <row r="41" spans="2:18" ht="15">
      <c r="B41" s="18" t="s">
        <v>18</v>
      </c>
      <c r="C41" s="12">
        <v>671</v>
      </c>
      <c r="D41" s="12">
        <v>717</v>
      </c>
      <c r="E41" s="17">
        <v>576</v>
      </c>
      <c r="F41" s="20">
        <f>(I41+J41+K41+L41+M41+N41+O41+P41+Q41+R41)</f>
        <v>11279</v>
      </c>
      <c r="G41" s="19">
        <f>(I41+J41+K41+L41+M41)</f>
        <v>4964</v>
      </c>
      <c r="H41" s="19">
        <f>(N41+O41+P41+Q41+R41)</f>
        <v>6315</v>
      </c>
      <c r="I41" s="14">
        <v>714</v>
      </c>
      <c r="J41" s="12">
        <v>706</v>
      </c>
      <c r="K41" s="12">
        <v>908</v>
      </c>
      <c r="L41" s="12">
        <v>1327</v>
      </c>
      <c r="M41" s="12">
        <v>1309</v>
      </c>
      <c r="N41" s="12">
        <v>1000</v>
      </c>
      <c r="O41" s="12">
        <v>1244</v>
      </c>
      <c r="P41" s="12">
        <v>1470</v>
      </c>
      <c r="Q41" s="12">
        <v>1368</v>
      </c>
      <c r="R41" s="26">
        <v>1233</v>
      </c>
    </row>
    <row r="42" spans="2:18" ht="15">
      <c r="B42" s="18" t="s">
        <v>17</v>
      </c>
      <c r="C42" s="12">
        <v>605</v>
      </c>
      <c r="D42" s="12">
        <v>784</v>
      </c>
      <c r="E42" s="17">
        <v>413</v>
      </c>
      <c r="F42" s="20">
        <f>(I42+J42+K42+L42+M42+N42+O42+P42+Q42+R42)</f>
        <v>8819</v>
      </c>
      <c r="G42" s="19">
        <f>(I42+J42+K42+L42+M42)</f>
        <v>3715</v>
      </c>
      <c r="H42" s="19">
        <f>(N42+O42+P42+Q42+R42)</f>
        <v>5104</v>
      </c>
      <c r="I42" s="14">
        <v>469</v>
      </c>
      <c r="J42" s="12">
        <v>555</v>
      </c>
      <c r="K42" s="12">
        <v>939</v>
      </c>
      <c r="L42" s="12">
        <v>759</v>
      </c>
      <c r="M42" s="12">
        <v>993</v>
      </c>
      <c r="N42" s="12">
        <v>1384</v>
      </c>
      <c r="O42" s="12">
        <v>1094</v>
      </c>
      <c r="P42" s="12">
        <v>914</v>
      </c>
      <c r="Q42" s="12">
        <v>549</v>
      </c>
      <c r="R42" s="26">
        <v>1163</v>
      </c>
    </row>
    <row r="43" spans="2:18" ht="15">
      <c r="B43" s="18"/>
      <c r="C43" s="23"/>
      <c r="D43" s="23"/>
      <c r="E43" s="25"/>
      <c r="F43" s="16"/>
      <c r="G43" s="19"/>
      <c r="H43" s="19"/>
      <c r="I43" s="24"/>
      <c r="J43" s="23"/>
      <c r="K43" s="23"/>
      <c r="L43" s="27"/>
      <c r="M43" s="12"/>
      <c r="N43" s="23"/>
      <c r="O43" s="23"/>
      <c r="P43" s="23"/>
      <c r="Q43" s="23"/>
      <c r="R43" s="22"/>
    </row>
    <row r="44" spans="2:18" ht="15">
      <c r="B44" s="18" t="s">
        <v>16</v>
      </c>
      <c r="C44" s="12">
        <f>SUM(C45:C47)</f>
        <v>319</v>
      </c>
      <c r="D44" s="12">
        <v>331</v>
      </c>
      <c r="E44" s="17">
        <v>473</v>
      </c>
      <c r="F44" s="20">
        <f>(I44+J44+K44+L44+M44+N44+O44+P44+Q44+R44)</f>
        <v>13035</v>
      </c>
      <c r="G44" s="19">
        <f>(I44+J44+K44+L44+M44)</f>
        <v>5570</v>
      </c>
      <c r="H44" s="19">
        <f>(N44+O44+P44+Q44+R44)</f>
        <v>7465</v>
      </c>
      <c r="I44" s="14">
        <v>462</v>
      </c>
      <c r="J44" s="12">
        <v>582</v>
      </c>
      <c r="K44" s="12">
        <v>818</v>
      </c>
      <c r="L44" s="12">
        <v>1315</v>
      </c>
      <c r="M44" s="12">
        <v>2393</v>
      </c>
      <c r="N44" s="12">
        <v>1843</v>
      </c>
      <c r="O44" s="12">
        <v>1546</v>
      </c>
      <c r="P44" s="12">
        <v>1671</v>
      </c>
      <c r="Q44" s="12">
        <v>1352</v>
      </c>
      <c r="R44" s="26">
        <v>1053</v>
      </c>
    </row>
    <row r="45" spans="2:18" ht="15">
      <c r="B45" s="18" t="s">
        <v>15</v>
      </c>
      <c r="C45" s="12">
        <v>38</v>
      </c>
      <c r="D45" s="12">
        <v>70</v>
      </c>
      <c r="E45" s="17">
        <v>122</v>
      </c>
      <c r="F45" s="20">
        <f>(I45+J45+K45+L45+M45+N45+O45+P45+Q45+R45)</f>
        <v>1077</v>
      </c>
      <c r="G45" s="19">
        <f>(I45+J45+K45+L45+M45)</f>
        <v>588</v>
      </c>
      <c r="H45" s="19">
        <f>(N45+O45+P45+Q45+R45)</f>
        <v>489</v>
      </c>
      <c r="I45" s="14">
        <v>138</v>
      </c>
      <c r="J45" s="12">
        <v>81</v>
      </c>
      <c r="K45" s="12">
        <v>135</v>
      </c>
      <c r="L45" s="12">
        <v>120</v>
      </c>
      <c r="M45" s="12">
        <v>114</v>
      </c>
      <c r="N45" s="12">
        <v>120</v>
      </c>
      <c r="O45" s="12">
        <v>107</v>
      </c>
      <c r="P45" s="12">
        <v>103</v>
      </c>
      <c r="Q45" s="12">
        <v>80</v>
      </c>
      <c r="R45" s="26">
        <v>79</v>
      </c>
    </row>
    <row r="46" spans="2:18" ht="15">
      <c r="B46" s="18" t="s">
        <v>14</v>
      </c>
      <c r="C46" s="12">
        <v>114</v>
      </c>
      <c r="D46" s="12">
        <v>93</v>
      </c>
      <c r="E46" s="17">
        <v>95</v>
      </c>
      <c r="F46" s="20">
        <f>(I46+J46+K46+L46+M46+N46+O46+P46+Q46+R46)</f>
        <v>2781</v>
      </c>
      <c r="G46" s="19">
        <f>(I46+J46+K46+L46+M46)</f>
        <v>1220</v>
      </c>
      <c r="H46" s="19">
        <f>(N46+O46+P46+Q46+R46)</f>
        <v>1561</v>
      </c>
      <c r="I46" s="14">
        <v>159</v>
      </c>
      <c r="J46" s="12">
        <v>184</v>
      </c>
      <c r="K46" s="12">
        <v>256</v>
      </c>
      <c r="L46" s="12">
        <v>287</v>
      </c>
      <c r="M46" s="12">
        <v>334</v>
      </c>
      <c r="N46" s="12">
        <v>355</v>
      </c>
      <c r="O46" s="12">
        <v>334</v>
      </c>
      <c r="P46" s="12">
        <v>333</v>
      </c>
      <c r="Q46" s="12">
        <v>286</v>
      </c>
      <c r="R46" s="26">
        <v>253</v>
      </c>
    </row>
    <row r="47" spans="2:18" ht="15">
      <c r="B47" s="18" t="s">
        <v>13</v>
      </c>
      <c r="C47" s="12">
        <v>167</v>
      </c>
      <c r="D47" s="12">
        <v>168</v>
      </c>
      <c r="E47" s="17">
        <v>256</v>
      </c>
      <c r="F47" s="20">
        <f>(I47+J47+K47+L47+M47+N47+O47+P47+Q47+R47)</f>
        <v>9177</v>
      </c>
      <c r="G47" s="19">
        <f>(I47+J47+K47+L47+M47)</f>
        <v>3762</v>
      </c>
      <c r="H47" s="19">
        <f>(N47+O47+P47+Q47+R47)</f>
        <v>5415</v>
      </c>
      <c r="I47" s="14">
        <v>165</v>
      </c>
      <c r="J47" s="12">
        <v>317</v>
      </c>
      <c r="K47" s="12">
        <v>427</v>
      </c>
      <c r="L47" s="12">
        <v>908</v>
      </c>
      <c r="M47" s="12">
        <v>1945</v>
      </c>
      <c r="N47" s="12">
        <v>1368</v>
      </c>
      <c r="O47" s="12">
        <v>1105</v>
      </c>
      <c r="P47" s="12">
        <v>1235</v>
      </c>
      <c r="Q47" s="12">
        <v>986</v>
      </c>
      <c r="R47" s="26">
        <v>721</v>
      </c>
    </row>
    <row r="48" spans="2:18" ht="15">
      <c r="B48" s="18"/>
      <c r="C48" s="23"/>
      <c r="D48" s="23"/>
      <c r="E48" s="25"/>
      <c r="F48" s="16"/>
      <c r="G48" s="19"/>
      <c r="H48" s="19"/>
      <c r="I48" s="24"/>
      <c r="J48" s="23"/>
      <c r="K48" s="23"/>
      <c r="L48" s="27"/>
      <c r="M48" s="12"/>
      <c r="N48" s="12"/>
      <c r="O48" s="23"/>
      <c r="P48" s="23"/>
      <c r="Q48" s="23"/>
      <c r="R48" s="22"/>
    </row>
    <row r="49" spans="2:18" ht="15">
      <c r="B49" s="18" t="s">
        <v>12</v>
      </c>
      <c r="C49" s="12">
        <f>SUM(C50:C54)</f>
        <v>1120</v>
      </c>
      <c r="D49" s="12">
        <v>704</v>
      </c>
      <c r="E49" s="17">
        <v>832</v>
      </c>
      <c r="F49" s="20">
        <f aca="true" t="shared" si="16" ref="F49:F54">(I49+J49+K49+L49+M49+N49+O49+P49+Q49+R49)</f>
        <v>19420</v>
      </c>
      <c r="G49" s="19">
        <f aca="true" t="shared" si="17" ref="G49:G54">(I49+J49+K49+L49+M49)</f>
        <v>7646</v>
      </c>
      <c r="H49" s="19">
        <f aca="true" t="shared" si="18" ref="H49:H54">(N49+O49+P49+Q49+R49)</f>
        <v>11774</v>
      </c>
      <c r="I49" s="14">
        <v>754</v>
      </c>
      <c r="J49" s="12">
        <v>1290</v>
      </c>
      <c r="K49" s="12">
        <v>1447</v>
      </c>
      <c r="L49" s="12">
        <v>1802</v>
      </c>
      <c r="M49" s="12">
        <v>2353</v>
      </c>
      <c r="N49" s="12">
        <v>2335</v>
      </c>
      <c r="O49" s="12">
        <v>2618</v>
      </c>
      <c r="P49" s="12">
        <v>2472</v>
      </c>
      <c r="Q49" s="12">
        <v>2335</v>
      </c>
      <c r="R49" s="26">
        <v>2014</v>
      </c>
    </row>
    <row r="50" spans="2:18" ht="15">
      <c r="B50" s="18" t="s">
        <v>11</v>
      </c>
      <c r="C50" s="12">
        <v>28</v>
      </c>
      <c r="D50" s="12">
        <v>29</v>
      </c>
      <c r="E50" s="17">
        <v>67</v>
      </c>
      <c r="F50" s="20">
        <f t="shared" si="16"/>
        <v>1862</v>
      </c>
      <c r="G50" s="19">
        <f t="shared" si="17"/>
        <v>782</v>
      </c>
      <c r="H50" s="19">
        <f t="shared" si="18"/>
        <v>1080</v>
      </c>
      <c r="I50" s="14">
        <v>44</v>
      </c>
      <c r="J50" s="12">
        <v>91</v>
      </c>
      <c r="K50" s="12">
        <v>91</v>
      </c>
      <c r="L50" s="12">
        <v>194</v>
      </c>
      <c r="M50" s="12">
        <v>362</v>
      </c>
      <c r="N50" s="12">
        <v>316</v>
      </c>
      <c r="O50" s="12">
        <v>260</v>
      </c>
      <c r="P50" s="12">
        <v>174</v>
      </c>
      <c r="Q50" s="12">
        <v>176</v>
      </c>
      <c r="R50" s="26">
        <v>154</v>
      </c>
    </row>
    <row r="51" spans="2:18" ht="15">
      <c r="B51" s="18" t="s">
        <v>10</v>
      </c>
      <c r="C51" s="12">
        <v>701</v>
      </c>
      <c r="D51" s="12">
        <v>304</v>
      </c>
      <c r="E51" s="17">
        <v>364</v>
      </c>
      <c r="F51" s="20">
        <f t="shared" si="16"/>
        <v>6978</v>
      </c>
      <c r="G51" s="19">
        <f t="shared" si="17"/>
        <v>2402</v>
      </c>
      <c r="H51" s="19">
        <f t="shared" si="18"/>
        <v>4576</v>
      </c>
      <c r="I51" s="14">
        <v>236</v>
      </c>
      <c r="J51" s="12">
        <v>596</v>
      </c>
      <c r="K51" s="12">
        <v>422</v>
      </c>
      <c r="L51" s="12">
        <v>405</v>
      </c>
      <c r="M51" s="12">
        <v>743</v>
      </c>
      <c r="N51" s="12">
        <v>811</v>
      </c>
      <c r="O51" s="12">
        <v>1089</v>
      </c>
      <c r="P51" s="12">
        <v>968</v>
      </c>
      <c r="Q51" s="12">
        <v>940</v>
      </c>
      <c r="R51" s="26">
        <v>768</v>
      </c>
    </row>
    <row r="52" spans="2:18" ht="15">
      <c r="B52" s="18" t="s">
        <v>9</v>
      </c>
      <c r="C52" s="12">
        <v>31</v>
      </c>
      <c r="D52" s="12">
        <v>46</v>
      </c>
      <c r="E52" s="17">
        <v>61</v>
      </c>
      <c r="F52" s="20">
        <f t="shared" si="16"/>
        <v>2580</v>
      </c>
      <c r="G52" s="19">
        <f t="shared" si="17"/>
        <v>855</v>
      </c>
      <c r="H52" s="19">
        <f t="shared" si="18"/>
        <v>1725</v>
      </c>
      <c r="I52" s="14">
        <v>117</v>
      </c>
      <c r="J52" s="12">
        <v>105</v>
      </c>
      <c r="K52" s="12">
        <v>233</v>
      </c>
      <c r="L52" s="12">
        <v>194</v>
      </c>
      <c r="M52" s="12">
        <v>206</v>
      </c>
      <c r="N52" s="12">
        <v>221</v>
      </c>
      <c r="O52" s="12">
        <v>429</v>
      </c>
      <c r="P52" s="12">
        <v>394</v>
      </c>
      <c r="Q52" s="12">
        <v>347</v>
      </c>
      <c r="R52" s="26">
        <v>334</v>
      </c>
    </row>
    <row r="53" spans="2:18" ht="15">
      <c r="B53" s="18" t="s">
        <v>8</v>
      </c>
      <c r="C53" s="12">
        <v>184</v>
      </c>
      <c r="D53" s="12">
        <v>156</v>
      </c>
      <c r="E53" s="17">
        <v>167</v>
      </c>
      <c r="F53" s="20">
        <f t="shared" si="16"/>
        <v>3536</v>
      </c>
      <c r="G53" s="19">
        <f t="shared" si="17"/>
        <v>1381</v>
      </c>
      <c r="H53" s="19">
        <f t="shared" si="18"/>
        <v>2155</v>
      </c>
      <c r="I53" s="14">
        <v>152</v>
      </c>
      <c r="J53" s="12">
        <v>183</v>
      </c>
      <c r="K53" s="12">
        <v>221</v>
      </c>
      <c r="L53" s="12">
        <v>431</v>
      </c>
      <c r="M53" s="12">
        <v>394</v>
      </c>
      <c r="N53" s="12">
        <v>362</v>
      </c>
      <c r="O53" s="12">
        <v>318</v>
      </c>
      <c r="P53" s="12">
        <v>549</v>
      </c>
      <c r="Q53" s="12">
        <v>507</v>
      </c>
      <c r="R53" s="26">
        <v>419</v>
      </c>
    </row>
    <row r="54" spans="2:18" ht="15">
      <c r="B54" s="18" t="s">
        <v>7</v>
      </c>
      <c r="C54" s="12">
        <v>176</v>
      </c>
      <c r="D54" s="12">
        <v>169</v>
      </c>
      <c r="E54" s="17">
        <v>173</v>
      </c>
      <c r="F54" s="20">
        <f t="shared" si="16"/>
        <v>4464</v>
      </c>
      <c r="G54" s="19">
        <f t="shared" si="17"/>
        <v>2226</v>
      </c>
      <c r="H54" s="19">
        <f t="shared" si="18"/>
        <v>2238</v>
      </c>
      <c r="I54" s="14">
        <v>205</v>
      </c>
      <c r="J54" s="12">
        <v>315</v>
      </c>
      <c r="K54" s="12">
        <v>480</v>
      </c>
      <c r="L54" s="12">
        <v>578</v>
      </c>
      <c r="M54" s="12">
        <v>648</v>
      </c>
      <c r="N54" s="12">
        <v>625</v>
      </c>
      <c r="O54" s="12">
        <v>522</v>
      </c>
      <c r="P54" s="12">
        <v>387</v>
      </c>
      <c r="Q54" s="12">
        <v>365</v>
      </c>
      <c r="R54" s="26">
        <v>339</v>
      </c>
    </row>
    <row r="55" spans="2:18" ht="15">
      <c r="B55" s="18"/>
      <c r="C55" s="23"/>
      <c r="D55" s="23"/>
      <c r="E55" s="25"/>
      <c r="F55" s="16"/>
      <c r="G55" s="19"/>
      <c r="H55" s="19"/>
      <c r="I55" s="24"/>
      <c r="J55" s="23"/>
      <c r="K55" s="23"/>
      <c r="L55" s="27"/>
      <c r="M55" s="12"/>
      <c r="N55" s="23"/>
      <c r="O55" s="23"/>
      <c r="P55" s="23"/>
      <c r="Q55" s="23"/>
      <c r="R55" s="22"/>
    </row>
    <row r="56" spans="2:18" ht="15">
      <c r="B56" s="18" t="s">
        <v>6</v>
      </c>
      <c r="C56" s="12">
        <f>SUM(C57:C60)</f>
        <v>516</v>
      </c>
      <c r="D56" s="56">
        <v>342</v>
      </c>
      <c r="E56" s="64">
        <v>443</v>
      </c>
      <c r="F56" s="20">
        <f>(I56+J56+K56+L56+M56+N56+O56+P56+Q56+R56)</f>
        <v>19135</v>
      </c>
      <c r="G56" s="19">
        <f>(I56+J56+K56+L56+M56)</f>
        <v>8144</v>
      </c>
      <c r="H56" s="19">
        <f>(N56+O56+P56+Q56+R56)</f>
        <v>10991</v>
      </c>
      <c r="I56" s="14">
        <v>541</v>
      </c>
      <c r="J56" s="12">
        <v>871</v>
      </c>
      <c r="K56" s="27">
        <v>1221</v>
      </c>
      <c r="L56" s="27">
        <v>2688</v>
      </c>
      <c r="M56" s="12">
        <v>2823</v>
      </c>
      <c r="N56" s="12">
        <v>2833</v>
      </c>
      <c r="O56" s="12">
        <v>2603</v>
      </c>
      <c r="P56" s="12">
        <v>2242</v>
      </c>
      <c r="Q56" s="12">
        <v>1887</v>
      </c>
      <c r="R56" s="21">
        <v>1426</v>
      </c>
    </row>
    <row r="57" spans="2:18" ht="15">
      <c r="B57" s="18" t="s">
        <v>5</v>
      </c>
      <c r="C57" s="12">
        <v>79</v>
      </c>
      <c r="D57" s="12">
        <v>52</v>
      </c>
      <c r="E57" s="17">
        <v>156</v>
      </c>
      <c r="F57" s="20">
        <f>(I57+J57+K57+L57+M57+N57+O57+P57+Q57+R57)</f>
        <v>2472</v>
      </c>
      <c r="G57" s="19">
        <f>(I57+J57+K57+L57+M57)</f>
        <v>1357</v>
      </c>
      <c r="H57" s="19">
        <f>(N57+O57+P57+Q57+R57)</f>
        <v>1115</v>
      </c>
      <c r="I57" s="14">
        <v>93</v>
      </c>
      <c r="J57" s="12">
        <v>249</v>
      </c>
      <c r="K57" s="12">
        <v>125</v>
      </c>
      <c r="L57" s="12">
        <v>400</v>
      </c>
      <c r="M57" s="12">
        <v>490</v>
      </c>
      <c r="N57" s="12">
        <v>423</v>
      </c>
      <c r="O57" s="12">
        <v>287</v>
      </c>
      <c r="P57" s="12">
        <v>179</v>
      </c>
      <c r="Q57" s="12">
        <v>117</v>
      </c>
      <c r="R57" s="26">
        <v>109</v>
      </c>
    </row>
    <row r="58" spans="2:18" ht="15">
      <c r="B58" s="18" t="s">
        <v>4</v>
      </c>
      <c r="C58" s="12">
        <v>15</v>
      </c>
      <c r="D58" s="12">
        <v>62</v>
      </c>
      <c r="E58" s="17">
        <v>48</v>
      </c>
      <c r="F58" s="20">
        <f>(I58+J58+K58+L58+M58+N58+O58+P58+Q58+R58)</f>
        <v>1238</v>
      </c>
      <c r="G58" s="19">
        <f>(I58+J58+K58+L58+M58)</f>
        <v>677</v>
      </c>
      <c r="H58" s="19">
        <f>(N58+O58+P58+Q58+R58)</f>
        <v>561</v>
      </c>
      <c r="I58" s="14">
        <v>125</v>
      </c>
      <c r="J58" s="12">
        <v>44</v>
      </c>
      <c r="K58" s="12">
        <v>164</v>
      </c>
      <c r="L58" s="12">
        <v>135</v>
      </c>
      <c r="M58" s="12">
        <v>209</v>
      </c>
      <c r="N58" s="12">
        <v>185</v>
      </c>
      <c r="O58" s="12">
        <v>230</v>
      </c>
      <c r="P58" s="12">
        <v>74</v>
      </c>
      <c r="Q58" s="12">
        <v>45</v>
      </c>
      <c r="R58" s="26">
        <v>27</v>
      </c>
    </row>
    <row r="59" spans="2:18" ht="15">
      <c r="B59" s="18" t="s">
        <v>3</v>
      </c>
      <c r="C59" s="12">
        <v>327</v>
      </c>
      <c r="D59" s="12">
        <v>107</v>
      </c>
      <c r="E59" s="17">
        <v>146</v>
      </c>
      <c r="F59" s="20">
        <f>(I59+J59+K59+L59+M59+N59+O59+P59+Q59+R59)</f>
        <v>7406</v>
      </c>
      <c r="G59" s="19">
        <f>(I59+J59+K59+L59+M59)</f>
        <v>3146</v>
      </c>
      <c r="H59" s="19">
        <f>(N59+O59+P59+Q59+R59)</f>
        <v>4260</v>
      </c>
      <c r="I59" s="14">
        <v>200</v>
      </c>
      <c r="J59" s="12">
        <v>348</v>
      </c>
      <c r="K59" s="12">
        <v>513</v>
      </c>
      <c r="L59" s="12">
        <v>1082</v>
      </c>
      <c r="M59" s="12">
        <v>1003</v>
      </c>
      <c r="N59" s="12">
        <v>1000</v>
      </c>
      <c r="O59" s="12">
        <v>1068</v>
      </c>
      <c r="P59" s="12">
        <v>841</v>
      </c>
      <c r="Q59" s="12">
        <v>871</v>
      </c>
      <c r="R59" s="26">
        <v>480</v>
      </c>
    </row>
    <row r="60" spans="2:18" ht="15">
      <c r="B60" s="18" t="s">
        <v>2</v>
      </c>
      <c r="C60" s="12">
        <v>95</v>
      </c>
      <c r="D60" s="12">
        <v>121</v>
      </c>
      <c r="E60" s="17">
        <v>93</v>
      </c>
      <c r="F60" s="20">
        <f>(I60+J60+K60+L60+M60+N60+O60+P60+Q60+R60)</f>
        <v>8019</v>
      </c>
      <c r="G60" s="19">
        <f>(I60+J60+K60+L60+M60)</f>
        <v>2964</v>
      </c>
      <c r="H60" s="19">
        <f>(N60+O60+P60+Q60+R60)</f>
        <v>5055</v>
      </c>
      <c r="I60" s="14">
        <v>123</v>
      </c>
      <c r="J60" s="12">
        <v>230</v>
      </c>
      <c r="K60" s="12">
        <v>419</v>
      </c>
      <c r="L60" s="12">
        <v>1071</v>
      </c>
      <c r="M60" s="12">
        <v>1121</v>
      </c>
      <c r="N60" s="12">
        <v>1225</v>
      </c>
      <c r="O60" s="12">
        <v>1018</v>
      </c>
      <c r="P60" s="12">
        <v>1148</v>
      </c>
      <c r="Q60" s="12">
        <v>854</v>
      </c>
      <c r="R60" s="26">
        <v>810</v>
      </c>
    </row>
    <row r="61" spans="2:18" ht="15">
      <c r="B61" s="18"/>
      <c r="C61" s="63"/>
      <c r="D61" s="23"/>
      <c r="E61" s="25"/>
      <c r="F61" s="16"/>
      <c r="G61" s="15"/>
      <c r="H61" s="15"/>
      <c r="I61" s="62"/>
      <c r="J61" s="23"/>
      <c r="K61" s="56"/>
      <c r="L61" s="56"/>
      <c r="M61" s="23"/>
      <c r="N61" s="23"/>
      <c r="O61" s="23"/>
      <c r="P61" s="23"/>
      <c r="Q61" s="12"/>
      <c r="R61" s="22"/>
    </row>
    <row r="62" spans="2:18" ht="15.75" thickBot="1">
      <c r="B62" s="11"/>
      <c r="C62" s="7"/>
      <c r="D62" s="8"/>
      <c r="E62" s="61"/>
      <c r="F62" s="10"/>
      <c r="G62" s="9"/>
      <c r="H62" s="9"/>
      <c r="I62" s="60"/>
      <c r="J62" s="8"/>
      <c r="K62" s="8"/>
      <c r="L62" s="8"/>
      <c r="M62" s="8"/>
      <c r="N62" s="8"/>
      <c r="O62" s="8"/>
      <c r="P62" s="8"/>
      <c r="Q62" s="8"/>
      <c r="R62" s="6"/>
    </row>
    <row r="63" spans="2:18" ht="15.75" thickTop="1">
      <c r="B63" s="59"/>
      <c r="C63" s="5"/>
      <c r="D63" s="4"/>
      <c r="E63" s="4"/>
      <c r="F63" s="4"/>
      <c r="G63" s="5"/>
      <c r="H63" s="5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2:18" ht="15">
      <c r="B64" s="3" t="s">
        <v>1</v>
      </c>
      <c r="C64" s="3"/>
      <c r="D64" s="4"/>
      <c r="E64" s="4"/>
      <c r="F64" s="4"/>
      <c r="G64" s="5"/>
      <c r="H64" s="5"/>
      <c r="I64" s="4"/>
      <c r="J64" s="4"/>
      <c r="K64" s="4"/>
      <c r="L64" s="4"/>
      <c r="M64" s="5"/>
      <c r="N64" s="4"/>
      <c r="O64" s="4"/>
      <c r="P64" s="4"/>
      <c r="Q64" s="4"/>
      <c r="R64" s="4"/>
    </row>
    <row r="65" spans="2:18" ht="15">
      <c r="B65" s="3" t="s">
        <v>0</v>
      </c>
      <c r="C65" s="3"/>
      <c r="D65" s="4"/>
      <c r="E65" s="4"/>
      <c r="F65" s="4"/>
      <c r="G65" s="5"/>
      <c r="H65" s="5"/>
      <c r="I65" s="4"/>
      <c r="J65" s="4"/>
      <c r="K65" s="4"/>
      <c r="L65" s="4"/>
      <c r="M65" s="5"/>
      <c r="N65" s="4"/>
      <c r="O65" s="4"/>
      <c r="P65" s="4"/>
      <c r="Q65" s="4"/>
      <c r="R65" s="4"/>
    </row>
  </sheetData>
  <sheetProtection/>
  <printOptions/>
  <pageMargins left="0.7" right="0.7" top="0.75" bottom="0.75" header="0.3" footer="0.3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Maryland Dept.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achen</dc:creator>
  <cp:keywords/>
  <dc:description/>
  <cp:lastModifiedBy>achen</cp:lastModifiedBy>
  <dcterms:created xsi:type="dcterms:W3CDTF">2013-07-26T15:51:38Z</dcterms:created>
  <dcterms:modified xsi:type="dcterms:W3CDTF">2013-07-26T17:34:41Z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