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115" windowHeight="12075" activeTab="0"/>
  </bookViews>
  <sheets>
    <sheet name="Tab 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<sst xmlns="http://schemas.openxmlformats.org/spreadsheetml/2006/main" count="19" uniqueCount="17">
  <si>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Prepared by the Maryland Department of Planning, from the 2009-2013 American Community Survey and 2000 CTPP data, August 2015</t>
  </si>
  <si>
    <t>* The Margin of error is for the 90 percent confidence interval.</t>
  </si>
  <si>
    <t>TOTAL</t>
  </si>
  <si>
    <t>Elsewhere</t>
  </si>
  <si>
    <t>New York</t>
  </si>
  <si>
    <t>New Jersey</t>
  </si>
  <si>
    <t>West Virginia</t>
  </si>
  <si>
    <t>Pennsylvania</t>
  </si>
  <si>
    <t>Delaware</t>
  </si>
  <si>
    <t>Virginia</t>
  </si>
  <si>
    <t>Washington, D.C.</t>
  </si>
  <si>
    <t>MOE *</t>
  </si>
  <si>
    <t>Net Commuters (IN - OUT)</t>
  </si>
  <si>
    <r>
      <t xml:space="preserve">Maryland Residents Commuting </t>
    </r>
    <r>
      <rPr>
        <b/>
        <i/>
        <sz val="14"/>
        <rFont val="Calibri"/>
        <family val="2"/>
      </rPr>
      <t>Out To:</t>
    </r>
  </si>
  <si>
    <r>
      <t xml:space="preserve">Out-of-State Residents Commuting </t>
    </r>
    <r>
      <rPr>
        <b/>
        <i/>
        <sz val="14"/>
        <rFont val="Calibri"/>
        <family val="2"/>
      </rPr>
      <t>Into</t>
    </r>
    <r>
      <rPr>
        <b/>
        <sz val="14"/>
        <rFont val="Calibri"/>
        <family val="2"/>
      </rPr>
      <t xml:space="preserve"> Maryland</t>
    </r>
  </si>
  <si>
    <t>State/Area</t>
  </si>
  <si>
    <t>Table 1.  Inter-State Journey-to-Work Commutation for Maryland - 2009-2013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</si>
</sst>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name val="Helv"/>
      <family val="0"/>
    </font>
    <font>
      <b/>
      <i/>
      <sz val="14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1" fillId="0" borderId="0">
      <alignment/>
      <protection/>
    </xf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3" fontId="19" fillId="0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3" fontId="19" fillId="0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3" fontId="19" fillId="0" borderId="0" xfId="56" applyNumberFormat="1" applyFont="1" applyBorder="1">
      <alignment/>
      <protection/>
    </xf>
    <xf numFmtId="0" fontId="20" fillId="0" borderId="0" xfId="0" applyFont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11" xfId="56" applyNumberFormat="1" applyFont="1" applyBorder="1">
      <alignment/>
      <protection/>
    </xf>
    <xf numFmtId="0" fontId="20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tabSelected="1" zoomScalePageLayoutView="0" workbookViewId="0" topLeftCell="A1">
      <selection activeCell="B2" sqref="B2:J2"/>
    </sheetView>
  </sheetViews>
  <sheetFormatPr defaultColWidth="9.140625" defaultRowHeight="12.75"/>
  <cols>
    <col min="2" max="2" width="25.8515625" style="0" customWidth="1"/>
    <col min="3" max="3" width="21.7109375" style="0" customWidth="1"/>
    <col min="4" max="4" width="10.7109375" style="0" customWidth="1"/>
    <col min="5" max="5" width="4.7109375" style="0" customWidth="1"/>
    <col min="6" max="6" width="18.7109375" style="0" customWidth="1"/>
    <col min="7" max="7" width="10.7109375" style="0" customWidth="1"/>
    <col min="8" max="8" width="4.7109375" style="0" customWidth="1"/>
    <col min="9" max="9" width="17.57421875" style="0" customWidth="1"/>
    <col min="10" max="10" width="10.7109375" style="0" customWidth="1"/>
  </cols>
  <sheetData>
    <row r="2" spans="1:10" ht="18" customHeight="1">
      <c r="A2" s="29"/>
      <c r="B2" s="28" t="s">
        <v>16</v>
      </c>
      <c r="C2" s="27"/>
      <c r="D2" s="27"/>
      <c r="E2" s="27"/>
      <c r="F2" s="27"/>
      <c r="G2" s="27"/>
      <c r="H2" s="27"/>
      <c r="I2" s="27"/>
      <c r="J2" s="26"/>
    </row>
    <row r="3" spans="1:13" ht="18" customHeight="1">
      <c r="A3" s="25"/>
      <c r="B3" s="24"/>
      <c r="C3" s="24"/>
      <c r="D3" s="24"/>
      <c r="E3" s="24"/>
      <c r="F3" s="24"/>
      <c r="G3" s="24"/>
      <c r="H3" s="24"/>
      <c r="I3" s="24"/>
      <c r="L3" s="23"/>
      <c r="M3" s="22"/>
    </row>
    <row r="4" spans="2:10" ht="75">
      <c r="B4" s="7" t="s">
        <v>15</v>
      </c>
      <c r="C4" s="21" t="s">
        <v>14</v>
      </c>
      <c r="D4" s="20" t="s">
        <v>11</v>
      </c>
      <c r="E4" s="5"/>
      <c r="F4" s="21" t="s">
        <v>13</v>
      </c>
      <c r="G4" s="20" t="s">
        <v>11</v>
      </c>
      <c r="H4" s="5"/>
      <c r="I4" s="21" t="s">
        <v>12</v>
      </c>
      <c r="J4" s="20" t="s">
        <v>11</v>
      </c>
    </row>
    <row r="5" spans="2:10" ht="18" customHeight="1">
      <c r="B5" s="16" t="s">
        <v>10</v>
      </c>
      <c r="C5" s="19">
        <v>40287</v>
      </c>
      <c r="D5" s="19">
        <v>1355.9952064812028</v>
      </c>
      <c r="E5" s="14"/>
      <c r="F5" s="15">
        <v>322878</v>
      </c>
      <c r="G5" s="15">
        <v>3490.638193797804</v>
      </c>
      <c r="H5" s="14"/>
      <c r="I5" s="13">
        <f>C5-F5</f>
        <v>-282591</v>
      </c>
      <c r="J5" s="12">
        <f>(SQRT((D5/1.645)^2+(G5/1.645)^2))*1.645</f>
        <v>3744.7667484103727</v>
      </c>
    </row>
    <row r="6" spans="2:10" ht="18" customHeight="1">
      <c r="B6" s="16" t="s">
        <v>9</v>
      </c>
      <c r="C6" s="15">
        <v>68542</v>
      </c>
      <c r="D6" s="15">
        <v>1999.831742922389</v>
      </c>
      <c r="E6" s="14"/>
      <c r="F6" s="15">
        <v>122688</v>
      </c>
      <c r="G6" s="15">
        <v>2451.729797510321</v>
      </c>
      <c r="H6" s="14"/>
      <c r="I6" s="13">
        <f>C6-F6</f>
        <v>-54146</v>
      </c>
      <c r="J6" s="12">
        <f>(SQRT((D6/1.645)^2+(G6/1.645)^2))*1.645</f>
        <v>3163.9067622166112</v>
      </c>
    </row>
    <row r="7" spans="2:10" ht="18" customHeight="1">
      <c r="B7" s="16" t="s">
        <v>8</v>
      </c>
      <c r="C7" s="15">
        <v>20087</v>
      </c>
      <c r="D7" s="15">
        <v>983.9979674775757</v>
      </c>
      <c r="E7" s="14"/>
      <c r="F7" s="15">
        <v>19505</v>
      </c>
      <c r="G7" s="15">
        <v>909.2579392009729</v>
      </c>
      <c r="H7" s="14"/>
      <c r="I7" s="13">
        <f>C7-F7</f>
        <v>582</v>
      </c>
      <c r="J7" s="12">
        <f>(SQRT((D7/1.645)^2+(G7/1.645)^2))*1.645</f>
        <v>1339.7768470905892</v>
      </c>
    </row>
    <row r="8" spans="2:10" ht="18" customHeight="1">
      <c r="B8" s="16" t="s">
        <v>7</v>
      </c>
      <c r="C8" s="15">
        <v>59078</v>
      </c>
      <c r="D8" s="15">
        <v>1520.2825395300702</v>
      </c>
      <c r="E8" s="14"/>
      <c r="F8" s="15">
        <v>14770</v>
      </c>
      <c r="G8" s="15">
        <v>846.1459684947982</v>
      </c>
      <c r="H8" s="14"/>
      <c r="I8" s="13">
        <f>C8-F8</f>
        <v>44308</v>
      </c>
      <c r="J8" s="12">
        <f>(SQRT((D8/1.645)^2+(G8/1.645)^2))*1.645</f>
        <v>1739.8913759197724</v>
      </c>
    </row>
    <row r="9" spans="2:10" ht="18" customHeight="1">
      <c r="B9" s="16" t="s">
        <v>6</v>
      </c>
      <c r="C9" s="15">
        <v>21002</v>
      </c>
      <c r="D9" s="15">
        <v>1107.4439037712025</v>
      </c>
      <c r="E9" s="14"/>
      <c r="F9" s="15">
        <v>5981</v>
      </c>
      <c r="G9" s="15">
        <v>516.613975807856</v>
      </c>
      <c r="H9" s="14"/>
      <c r="I9" s="13">
        <f>C9-F9</f>
        <v>15021</v>
      </c>
      <c r="J9" s="12">
        <f>(SQRT((D9/1.645)^2+(G9/1.645)^2))*1.645</f>
        <v>1222.0155481825916</v>
      </c>
    </row>
    <row r="10" spans="2:10" ht="18" customHeight="1">
      <c r="B10" s="16" t="s">
        <v>5</v>
      </c>
      <c r="C10" s="15">
        <v>2443</v>
      </c>
      <c r="D10" s="15">
        <v>339.7822832344265</v>
      </c>
      <c r="E10" s="14"/>
      <c r="F10" s="15">
        <v>1899</v>
      </c>
      <c r="G10" s="15">
        <v>300.9235783384213</v>
      </c>
      <c r="H10" s="14"/>
      <c r="I10" s="13">
        <f>C10-F10</f>
        <v>544</v>
      </c>
      <c r="J10" s="12">
        <f>(SQRT((D10/1.645)^2+(G10/1.645)^2))*1.645</f>
        <v>453.87994007226183</v>
      </c>
    </row>
    <row r="11" spans="2:10" ht="18" customHeight="1">
      <c r="B11" s="16" t="s">
        <v>4</v>
      </c>
      <c r="C11" s="15">
        <v>1531</v>
      </c>
      <c r="D11" s="15">
        <v>261.8911987830061</v>
      </c>
      <c r="E11" s="14"/>
      <c r="F11" s="15">
        <v>2713</v>
      </c>
      <c r="G11" s="15">
        <v>394.19665143174416</v>
      </c>
      <c r="H11" s="14"/>
      <c r="I11" s="13">
        <f>C11-F11</f>
        <v>-1182</v>
      </c>
      <c r="J11" s="12">
        <f>(SQRT((D11/1.645)^2+(G11/1.645)^2))*1.645</f>
        <v>473.2631403352685</v>
      </c>
    </row>
    <row r="12" spans="2:10" ht="18.75">
      <c r="B12" s="10"/>
      <c r="C12" s="18"/>
      <c r="D12" s="17"/>
      <c r="E12" s="14"/>
      <c r="F12" s="18"/>
      <c r="G12" s="17"/>
      <c r="H12" s="14"/>
      <c r="I12" s="13"/>
      <c r="J12" s="8"/>
    </row>
    <row r="13" spans="2:10" ht="18" customHeight="1">
      <c r="B13" s="16" t="s">
        <v>3</v>
      </c>
      <c r="C13" s="15">
        <v>14599</v>
      </c>
      <c r="D13" s="15">
        <v>986.278358274174</v>
      </c>
      <c r="E13" s="14"/>
      <c r="F13" s="15">
        <v>10668</v>
      </c>
      <c r="G13" s="15">
        <v>695.7822935372817</v>
      </c>
      <c r="H13" s="14"/>
      <c r="I13" s="13">
        <f>C13-F13</f>
        <v>3931</v>
      </c>
      <c r="J13" s="12">
        <f>(SQRT((D13/1.645)^2+(G13/1.645)^2))*1.645</f>
        <v>1207.0037282461062</v>
      </c>
    </row>
    <row r="14" spans="2:10" ht="18.75">
      <c r="B14" s="10"/>
      <c r="C14" s="9"/>
      <c r="D14" s="11"/>
      <c r="E14" s="10"/>
      <c r="F14" s="9"/>
      <c r="G14" s="11"/>
      <c r="H14" s="10"/>
      <c r="I14" s="9"/>
      <c r="J14" s="8"/>
    </row>
    <row r="15" spans="2:10" ht="18" customHeight="1">
      <c r="B15" s="7" t="s">
        <v>2</v>
      </c>
      <c r="C15" s="4">
        <f>SUM(C5:C13)</f>
        <v>227569</v>
      </c>
      <c r="D15" s="6">
        <v>3356.633581432445</v>
      </c>
      <c r="E15" s="5"/>
      <c r="F15" s="4">
        <f>SUM(F5:F13)</f>
        <v>501102</v>
      </c>
      <c r="G15" s="6">
        <v>4796.572317811959</v>
      </c>
      <c r="H15" s="5"/>
      <c r="I15" s="4">
        <f>SUM(I5:I13)</f>
        <v>-273533</v>
      </c>
      <c r="J15" s="3">
        <f>(SQRT((D15/1.645)^2+(G15/1.645)^2))*1.645</f>
        <v>5854.40816820966</v>
      </c>
    </row>
    <row r="16" ht="15.75">
      <c r="B16" s="2" t="s">
        <v>1</v>
      </c>
    </row>
    <row r="17" ht="15.75">
      <c r="B17" s="2" t="s">
        <v>0</v>
      </c>
    </row>
    <row r="22" spans="3:7" ht="12.75">
      <c r="C22" s="1"/>
      <c r="F22" s="1"/>
      <c r="G22" s="1"/>
    </row>
    <row r="23" spans="3:6" ht="12.75">
      <c r="C23" s="1"/>
      <c r="F23" s="1"/>
    </row>
    <row r="24" spans="3:6" ht="12.75">
      <c r="C24" s="1"/>
      <c r="F24" s="1"/>
    </row>
    <row r="25" spans="3:6" ht="12.75">
      <c r="C25" s="1"/>
      <c r="F25" s="1"/>
    </row>
    <row r="26" spans="3:6" ht="12.75">
      <c r="C26" s="1"/>
      <c r="F26" s="1"/>
    </row>
    <row r="27" spans="3:6" ht="12.75">
      <c r="C27" s="1"/>
      <c r="F27" s="1"/>
    </row>
    <row r="28" spans="3:6" ht="12.75">
      <c r="C28" s="1"/>
      <c r="F28" s="1"/>
    </row>
    <row r="29" spans="3:6" ht="12.75">
      <c r="C29" s="1"/>
      <c r="F29" s="1"/>
    </row>
    <row r="30" spans="3:4" ht="12.75">
      <c r="C30" s="1"/>
      <c r="D30" s="1"/>
    </row>
  </sheetData>
  <sheetProtection/>
  <mergeCells count="1">
    <mergeCell ref="B2:J2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Goldstein</dc:creator>
  <cp:keywords/>
  <dc:description/>
  <cp:lastModifiedBy>Mark Goldstein</cp:lastModifiedBy>
  <dcterms:created xsi:type="dcterms:W3CDTF">2015-09-11T11:46:01Z</dcterms:created>
  <dcterms:modified xsi:type="dcterms:W3CDTF">2015-09-11T11:48:10Z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