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<sst xmlns="http://schemas.openxmlformats.org/spreadsheetml/2006/main" count="237" uniqueCount="41">
  <si>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</si>
  <si>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</si>
  <si>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</si>
  <si>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</si>
  <si>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</si>
  <si>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</si>
  <si>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</si>
  <si>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</si>
  <si>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</si>
  <si>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</si>
  <si>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</si>
  <si>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</si>
  <si>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</si>
  <si>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</si>
  <si>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</si>
  <si>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</si>
  <si>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</si>
  <si>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</si>
  <si>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</si>
  <si>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</si>
  <si>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</si>
  <si>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</si>
  <si>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</si>
  <si>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</si>
  <si>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</si>
  <si>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</si>
  <si>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</si>
  <si>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</si>
  <si>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</si>
  <si>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</si>
  <si>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</si>
  <si>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</si>
  <si>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</si>
  <si>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</si>
  <si>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</si>
  <si>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</si>
  <si>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</si>
  <si>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</si>
  <si>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</si>
  <si>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</si>
  <si>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Wicomico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</si>
</sst>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Wicomico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2678</v>
      </c>
      <c r="C7" s="19">
        <f>((SQRT((Intra!C7/1.645)^2+(Inter!C7/1.645)^2+(Foreign!C7/1.645)^2))*1.645)</f>
        <v>430.51829229429967</v>
      </c>
      <c r="D7" s="11">
        <f aca="true" t="shared" si="0" ref="D7:D12">B7/B$7</f>
        <v>1</v>
      </c>
      <c r="E7" s="9">
        <f>Intra!E7+Inter!E7+Foreign!E7</f>
        <v>1678</v>
      </c>
      <c r="F7" s="10">
        <f>((SQRT((Intra!F7/1.645)^2+(Inter!F7/1.645)^2+(Foreign!F7/1.645)^2))*1.645)</f>
        <v>320.97507691408066</v>
      </c>
      <c r="G7" s="1">
        <f aca="true" t="shared" si="1" ref="G7:G12">E7/E$7</f>
        <v>1</v>
      </c>
      <c r="H7" s="17">
        <f>Intra!H7+Inter!H7+Foreign!H7</f>
        <v>1000</v>
      </c>
      <c r="I7" s="18">
        <f>((SQRT((Intra!I7/1.645)^2+(Inter!I7/1.645)^2+(Foreign!I7/1.645)^2))*1.645)</f>
        <v>537.0018621941642</v>
      </c>
      <c r="K7" s="21"/>
    </row>
    <row r="8" spans="1:11" ht="14.25">
      <c r="A8" s="43" t="s">
        <v>8</v>
      </c>
      <c r="B8" s="9">
        <f>Intra!B8+Inter!B8+Foreign!B8</f>
        <v>406</v>
      </c>
      <c r="C8" s="19">
        <f>((SQRT((Intra!C8/1.645)^2+(Inter!C8/1.645)^2+(Foreign!C8/1.645)^2))*1.645)</f>
        <v>165.75282803017268</v>
      </c>
      <c r="D8" s="11">
        <f t="shared" si="0"/>
        <v>0.15160567587752055</v>
      </c>
      <c r="E8" s="9">
        <f>Intra!E8+Inter!E8+Foreign!E8</f>
        <v>357</v>
      </c>
      <c r="F8" s="10">
        <f>((SQRT((Intra!F8/1.645)^2+(Inter!F8/1.645)^2+(Foreign!F8/1.645)^2))*1.645)</f>
        <v>155.20631430454108</v>
      </c>
      <c r="G8" s="1">
        <f t="shared" si="1"/>
        <v>0.21275327771156138</v>
      </c>
      <c r="H8" s="17">
        <f>Intra!H8+Inter!H8+Foreign!H8</f>
        <v>49</v>
      </c>
      <c r="I8" s="18">
        <f>((SQRT((Intra!I8/1.645)^2+(Inter!I8/1.645)^2+(Foreign!I8/1.645)^2))*1.645)</f>
        <v>227.074877518408</v>
      </c>
      <c r="K8" s="21"/>
    </row>
    <row r="9" spans="1:11" ht="14.25">
      <c r="A9" s="43" t="s">
        <v>9</v>
      </c>
      <c r="B9" s="9">
        <f>Intra!B9+Inter!B9+Foreign!B9</f>
        <v>894</v>
      </c>
      <c r="C9" s="10">
        <f>((SQRT((Intra!C9/1.645)^2+(Inter!C9/1.645)^2+(Foreign!C9/1.645)^2))*1.645)</f>
        <v>250.75286638441443</v>
      </c>
      <c r="D9" s="11">
        <f t="shared" si="0"/>
        <v>0.33383121732636295</v>
      </c>
      <c r="E9" s="9">
        <f>Intra!E9+Inter!E9+Foreign!E9</f>
        <v>565</v>
      </c>
      <c r="F9" s="10">
        <f>((SQRT((Intra!F9/1.645)^2+(Inter!F9/1.645)^2+(Foreign!F9/1.645)^2))*1.645)</f>
        <v>156.01281998605114</v>
      </c>
      <c r="G9" s="1">
        <f t="shared" si="1"/>
        <v>0.3367103694874851</v>
      </c>
      <c r="H9" s="17">
        <f>Intra!H9+Inter!H9+Foreign!H9</f>
        <v>329</v>
      </c>
      <c r="I9" s="18">
        <f>((SQRT((Intra!I9/1.645)^2+(Inter!I9/1.645)^2+(Foreign!I9/1.645)^2))*1.645)</f>
        <v>295.3252444339969</v>
      </c>
      <c r="K9" s="21"/>
    </row>
    <row r="10" spans="1:11" ht="14.25">
      <c r="A10" s="43" t="s">
        <v>10</v>
      </c>
      <c r="B10" s="9">
        <f>Intra!B10+Inter!B10+Foreign!B10</f>
        <v>724</v>
      </c>
      <c r="C10" s="19">
        <f>((SQRT((Intra!C10/1.645)^2+(Inter!C10/1.645)^2+(Foreign!C10/1.645)^2))*1.645)</f>
        <v>209.16261616264032</v>
      </c>
      <c r="D10" s="11">
        <f t="shared" si="0"/>
        <v>0.2703510082150859</v>
      </c>
      <c r="E10" s="9">
        <f>Intra!E10+Inter!E10+Foreign!E10</f>
        <v>414</v>
      </c>
      <c r="F10" s="10">
        <f>((SQRT((Intra!F10/1.645)^2+(Inter!F10/1.645)^2+(Foreign!F10/1.645)^2))*1.645)</f>
        <v>181.61773041198373</v>
      </c>
      <c r="G10" s="1">
        <f t="shared" si="1"/>
        <v>0.2467222884386174</v>
      </c>
      <c r="H10" s="17">
        <f>Intra!H10+Inter!H10+Foreign!H10</f>
        <v>310</v>
      </c>
      <c r="I10" s="18">
        <f>((SQRT((Intra!I10/1.645)^2+(Inter!I10/1.645)^2+(Foreign!I10/1.645)^2))*1.645)</f>
        <v>277.0090251237313</v>
      </c>
      <c r="K10" s="21"/>
    </row>
    <row r="11" spans="1:11" s="2" customFormat="1" ht="14.25">
      <c r="A11" s="43" t="s">
        <v>11</v>
      </c>
      <c r="B11" s="9">
        <f>Intra!B11+Inter!B11+Foreign!B11</f>
        <v>447</v>
      </c>
      <c r="C11" s="10">
        <f>((SQRT((Intra!C11/1.645)^2+(Inter!C11/1.645)^2+(Foreign!C11/1.645)^2))*1.645)</f>
        <v>183.73350266078313</v>
      </c>
      <c r="D11" s="11">
        <f t="shared" si="0"/>
        <v>0.16691560866318148</v>
      </c>
      <c r="E11" s="9">
        <f>Intra!E11+Inter!E11+Foreign!E11</f>
        <v>233</v>
      </c>
      <c r="F11" s="10">
        <f>((SQRT((Intra!F11/1.645)^2+(Inter!F11/1.645)^2+(Foreign!F11/1.645)^2))*1.645)</f>
        <v>123.98790263570072</v>
      </c>
      <c r="G11" s="1">
        <f t="shared" si="1"/>
        <v>0.13885578069129917</v>
      </c>
      <c r="H11" s="17">
        <f>Intra!H11+Inter!H11+Foreign!H11</f>
        <v>214</v>
      </c>
      <c r="I11" s="18">
        <f>((SQRT((Intra!I11/1.645)^2+(Inter!I11/1.645)^2+(Foreign!I11/1.645)^2))*1.645)</f>
        <v>221.6551375447905</v>
      </c>
      <c r="K11" s="21"/>
    </row>
    <row r="12" spans="1:11" s="2" customFormat="1" ht="14.25">
      <c r="A12" s="43" t="s">
        <v>12</v>
      </c>
      <c r="B12" s="9">
        <f>Intra!B12+Inter!B12+Foreign!B12</f>
        <v>207</v>
      </c>
      <c r="C12" s="10">
        <f>((SQRT((Intra!C12/1.645)^2+(Inter!C12/1.645)^2+(Foreign!C12/1.645)^2))*1.645)</f>
        <v>130.60627856270924</v>
      </c>
      <c r="D12" s="11">
        <f t="shared" si="0"/>
        <v>0.07729648991784914</v>
      </c>
      <c r="E12" s="9">
        <f>Intra!E12+Inter!E12+Foreign!E12</f>
        <v>109</v>
      </c>
      <c r="F12" s="10">
        <f>((SQRT((Intra!F12/1.645)^2+(Inter!F12/1.645)^2+(Foreign!F12/1.645)^2))*1.645)</f>
        <v>78.24321056807422</v>
      </c>
      <c r="G12" s="1">
        <f t="shared" si="1"/>
        <v>0.06495828367103695</v>
      </c>
      <c r="H12" s="17">
        <f>Intra!H12+Inter!H12+Foreign!H12</f>
        <v>98</v>
      </c>
      <c r="I12" s="18">
        <f>((SQRT((Intra!I12/1.645)^2+(Inter!I12/1.645)^2+(Foreign!I12/1.645)^2))*1.645)</f>
        <v>152.2497947453461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5377</v>
      </c>
      <c r="C15" s="10">
        <f>((SQRT((Intra!C15/1.645)^2+(Inter!C15/1.645)^2+(Foreign!C15/1.645)^2))*1.645)</f>
        <v>989.1253712244975</v>
      </c>
      <c r="D15" s="11">
        <f>B15/B$15</f>
        <v>1</v>
      </c>
      <c r="E15" s="9">
        <f>Intra!E15+Inter!E15+Foreign!E15</f>
        <v>2771</v>
      </c>
      <c r="F15" s="10">
        <f>((SQRT((Intra!F15/1.645)^2+(Inter!F15/1.645)^2+(Foreign!F15/1.645)^2))*1.645)</f>
        <v>665.0601476558342</v>
      </c>
      <c r="G15" s="1">
        <f>E15/E$15</f>
        <v>1</v>
      </c>
      <c r="H15" s="17">
        <f>Intra!H15+Inter!H15+Foreign!H15</f>
        <v>2606</v>
      </c>
      <c r="I15" s="18">
        <f>((SQRT((Intra!I15/1.645)^2+(Inter!I15/1.645)^2+(Foreign!I15/1.645)^2))*1.645)</f>
        <v>1191.9202993489118</v>
      </c>
      <c r="K15" s="21"/>
    </row>
    <row r="16" spans="1:11" ht="14.25">
      <c r="A16" s="43" t="s">
        <v>13</v>
      </c>
      <c r="B16" s="9">
        <f>Intra!B16+Inter!B16+Foreign!B16</f>
        <v>678</v>
      </c>
      <c r="C16" s="10">
        <f>((SQRT((Intra!C16/1.645)^2+(Inter!C16/1.645)^2+(Foreign!C16/1.645)^2))*1.645)</f>
        <v>327.23233336576016</v>
      </c>
      <c r="D16" s="11">
        <f aca="true" t="shared" si="2" ref="D16:D24">B16/B$15</f>
        <v>0.1260926167007625</v>
      </c>
      <c r="E16" s="9">
        <f>Intra!E16+Inter!E16+Foreign!E16</f>
        <v>162</v>
      </c>
      <c r="F16" s="10">
        <f>((SQRT((Intra!F16/1.645)^2+(Inter!F16/1.645)^2+(Foreign!F16/1.645)^2))*1.645)</f>
        <v>157.91770008456936</v>
      </c>
      <c r="G16" s="1">
        <f aca="true" t="shared" si="3" ref="G16:G24">E16/E$15</f>
        <v>0.058462648863226274</v>
      </c>
      <c r="H16" s="17">
        <f>Intra!H16+Inter!H16+Foreign!H16</f>
        <v>516</v>
      </c>
      <c r="I16" s="18">
        <f>((SQRT((Intra!I16/1.645)^2+(Inter!I16/1.645)^2+(Foreign!I16/1.645)^2))*1.645)</f>
        <v>363.3441894402606</v>
      </c>
      <c r="K16" s="21"/>
    </row>
    <row r="17" spans="1:11" ht="14.25">
      <c r="A17" s="43" t="s">
        <v>14</v>
      </c>
      <c r="B17" s="9">
        <f>Intra!B17+Inter!B17+Foreign!B17</f>
        <v>466</v>
      </c>
      <c r="C17" s="10">
        <f>((SQRT((Intra!C17/1.645)^2+(Inter!C17/1.645)^2+(Foreign!C17/1.645)^2))*1.645)</f>
        <v>325.13535642867265</v>
      </c>
      <c r="D17" s="11">
        <f t="shared" si="2"/>
        <v>0.08666542681792822</v>
      </c>
      <c r="E17" s="9">
        <f>Intra!E17+Inter!E17+Foreign!E17</f>
        <v>19</v>
      </c>
      <c r="F17" s="10">
        <f>((SQRT((Intra!F17/1.645)^2+(Inter!F17/1.645)^2+(Foreign!F17/1.645)^2))*1.645)</f>
        <v>23.021728866442675</v>
      </c>
      <c r="G17" s="1">
        <f t="shared" si="3"/>
        <v>0.006856730422230242</v>
      </c>
      <c r="H17" s="17">
        <f>Intra!H17+Inter!H17+Foreign!H17</f>
        <v>447</v>
      </c>
      <c r="I17" s="18">
        <f>((SQRT((Intra!I17/1.645)^2+(Inter!I17/1.645)^2+(Foreign!I17/1.645)^2))*1.645)</f>
        <v>325.9493825734296</v>
      </c>
      <c r="K17" s="21"/>
    </row>
    <row r="18" spans="1:11" ht="14.25">
      <c r="A18" s="43" t="s">
        <v>15</v>
      </c>
      <c r="B18" s="9">
        <f>Intra!B18+Inter!B18+Foreign!B18</f>
        <v>629</v>
      </c>
      <c r="C18" s="10">
        <f>((SQRT((Intra!C18/1.645)^2+(Inter!C18/1.645)^2+(Foreign!C18/1.645)^2))*1.645)</f>
        <v>315.63428204173255</v>
      </c>
      <c r="D18" s="11">
        <f t="shared" si="2"/>
        <v>0.11697972847312628</v>
      </c>
      <c r="E18" s="9">
        <f>Intra!E18+Inter!E18+Foreign!E18</f>
        <v>215</v>
      </c>
      <c r="F18" s="10">
        <f>((SQRT((Intra!F18/1.645)^2+(Inter!F18/1.645)^2+(Foreign!F18/1.645)^2))*1.645)</f>
        <v>129.71121771072848</v>
      </c>
      <c r="G18" s="1">
        <f t="shared" si="3"/>
        <v>0.07758931793576326</v>
      </c>
      <c r="H18" s="17">
        <f>Intra!H18+Inter!H18+Foreign!H18</f>
        <v>414</v>
      </c>
      <c r="I18" s="18">
        <f>((SQRT((Intra!I18/1.645)^2+(Inter!I18/1.645)^2+(Foreign!I18/1.645)^2))*1.645)</f>
        <v>341.24771061503105</v>
      </c>
      <c r="K18" s="21"/>
    </row>
    <row r="19" spans="1:11" s="2" customFormat="1" ht="14.25">
      <c r="A19" s="43" t="s">
        <v>16</v>
      </c>
      <c r="B19" s="9">
        <f>Intra!B19+Inter!B19+Foreign!B19</f>
        <v>803</v>
      </c>
      <c r="C19" s="10">
        <f>((SQRT((Intra!C19/1.645)^2+(Inter!C19/1.645)^2+(Foreign!C19/1.645)^2))*1.645)</f>
        <v>342.5113136817527</v>
      </c>
      <c r="D19" s="11">
        <f t="shared" si="2"/>
        <v>0.1493397805467733</v>
      </c>
      <c r="E19" s="9">
        <f>Intra!E19+Inter!E19+Foreign!E19</f>
        <v>629</v>
      </c>
      <c r="F19" s="10">
        <f>((SQRT((Intra!F19/1.645)^2+(Inter!F19/1.645)^2+(Foreign!F19/1.645)^2))*1.645)</f>
        <v>392.62450254664446</v>
      </c>
      <c r="G19" s="1">
        <f t="shared" si="3"/>
        <v>0.22699386503067484</v>
      </c>
      <c r="H19" s="17">
        <f>Intra!H19+Inter!H19+Foreign!H19</f>
        <v>174</v>
      </c>
      <c r="I19" s="18">
        <f>((SQRT((Intra!I19/1.645)^2+(Inter!I19/1.645)^2+(Foreign!I19/1.645)^2))*1.645)</f>
        <v>521.0259110639317</v>
      </c>
      <c r="K19" s="21"/>
    </row>
    <row r="20" spans="1:11" s="2" customFormat="1" ht="14.25">
      <c r="A20" s="43" t="s">
        <v>17</v>
      </c>
      <c r="B20" s="9">
        <f>Intra!B20+Inter!B20+Foreign!B20</f>
        <v>566</v>
      </c>
      <c r="C20" s="10">
        <f>((SQRT((Intra!C20/1.645)^2+(Inter!C20/1.645)^2+(Foreign!C20/1.645)^2))*1.645)</f>
        <v>233.02789532586007</v>
      </c>
      <c r="D20" s="11">
        <f t="shared" si="2"/>
        <v>0.10526315789473684</v>
      </c>
      <c r="E20" s="9">
        <f>Intra!E20+Inter!E20+Foreign!E20</f>
        <v>483</v>
      </c>
      <c r="F20" s="10">
        <f>((SQRT((Intra!F20/1.645)^2+(Inter!F20/1.645)^2+(Foreign!F20/1.645)^2))*1.645)</f>
        <v>293.53194034039973</v>
      </c>
      <c r="G20" s="1">
        <f t="shared" si="3"/>
        <v>0.17430530494406352</v>
      </c>
      <c r="H20" s="17">
        <f>Intra!H20+Inter!H20+Foreign!H20</f>
        <v>83</v>
      </c>
      <c r="I20" s="18">
        <f>((SQRT((Intra!I20/1.645)^2+(Inter!I20/1.645)^2+(Foreign!I20/1.645)^2))*1.645)</f>
        <v>374.78393775614245</v>
      </c>
      <c r="K20" s="21"/>
    </row>
    <row r="21" spans="1:11" s="2" customFormat="1" ht="14.25">
      <c r="A21" s="43" t="s">
        <v>18</v>
      </c>
      <c r="B21" s="9">
        <f>Intra!B21+Inter!B21+Foreign!B21</f>
        <v>1057</v>
      </c>
      <c r="C21" s="10">
        <f>((SQRT((Intra!C21/1.645)^2+(Inter!C21/1.645)^2+(Foreign!C21/1.645)^2))*1.645)</f>
        <v>594.1178334303726</v>
      </c>
      <c r="D21" s="11">
        <f t="shared" si="2"/>
        <v>0.1965780174818672</v>
      </c>
      <c r="E21" s="9">
        <f>Intra!E21+Inter!E21+Foreign!E21</f>
        <v>433</v>
      </c>
      <c r="F21" s="10">
        <f>((SQRT((Intra!F21/1.645)^2+(Inter!F21/1.645)^2+(Foreign!F21/1.645)^2))*1.645)</f>
        <v>255.8378392654222</v>
      </c>
      <c r="G21" s="1">
        <f t="shared" si="3"/>
        <v>0.15626127751714183</v>
      </c>
      <c r="H21" s="17">
        <f>Intra!H21+Inter!H21+Foreign!H21</f>
        <v>624</v>
      </c>
      <c r="I21" s="18">
        <f>((SQRT((Intra!I21/1.645)^2+(Inter!I21/1.645)^2+(Foreign!I21/1.645)^2))*1.645)</f>
        <v>646.8608814884387</v>
      </c>
      <c r="K21" s="21"/>
    </row>
    <row r="22" spans="1:11" s="2" customFormat="1" ht="14.25">
      <c r="A22" s="43" t="s">
        <v>19</v>
      </c>
      <c r="B22" s="9">
        <f>Intra!B22+Inter!B22+Foreign!B22</f>
        <v>418</v>
      </c>
      <c r="C22" s="10">
        <f>((SQRT((Intra!C22/1.645)^2+(Inter!C22/1.645)^2+(Foreign!C22/1.645)^2))*1.645)</f>
        <v>185.4750657096527</v>
      </c>
      <c r="D22" s="11">
        <f t="shared" si="2"/>
        <v>0.07773851590106007</v>
      </c>
      <c r="E22" s="9">
        <f>Intra!E22+Inter!E22+Foreign!E22</f>
        <v>377</v>
      </c>
      <c r="F22" s="10">
        <f>((SQRT((Intra!F22/1.645)^2+(Inter!F22/1.645)^2+(Foreign!F22/1.645)^2))*1.645)</f>
        <v>194.28072472584614</v>
      </c>
      <c r="G22" s="1">
        <f t="shared" si="3"/>
        <v>0.13605196679898954</v>
      </c>
      <c r="H22" s="17">
        <f>Intra!H22+Inter!H22+Foreign!H22</f>
        <v>41</v>
      </c>
      <c r="I22" s="18">
        <f>((SQRT((Intra!I22/1.645)^2+(Inter!I22/1.645)^2+(Foreign!I22/1.645)^2))*1.645)</f>
        <v>268.6000744601535</v>
      </c>
      <c r="K22" s="21"/>
    </row>
    <row r="23" spans="1:11" s="2" customFormat="1" ht="14.25">
      <c r="A23" s="43" t="s">
        <v>20</v>
      </c>
      <c r="B23" s="9">
        <f>Intra!B23+Inter!B23+Foreign!B23</f>
        <v>511</v>
      </c>
      <c r="C23" s="10">
        <f>((SQRT((Intra!C23/1.645)^2+(Inter!C23/1.645)^2+(Foreign!C23/1.645)^2))*1.645)</f>
        <v>282.18610880055735</v>
      </c>
      <c r="D23" s="11">
        <f t="shared" si="2"/>
        <v>0.0950344058024921</v>
      </c>
      <c r="E23" s="9">
        <f>Intra!E23+Inter!E23+Foreign!E23</f>
        <v>284</v>
      </c>
      <c r="F23" s="10">
        <f>((SQRT((Intra!F23/1.645)^2+(Inter!F23/1.645)^2+(Foreign!F23/1.645)^2))*1.645)</f>
        <v>211.11608181282637</v>
      </c>
      <c r="G23" s="1">
        <f t="shared" si="3"/>
        <v>0.10249007578491519</v>
      </c>
      <c r="H23" s="17">
        <f>Intra!H23+Inter!H23+Foreign!H23</f>
        <v>227</v>
      </c>
      <c r="I23" s="18">
        <f>((SQRT((Intra!I23/1.645)^2+(Inter!I23/1.645)^2+(Foreign!I23/1.645)^2))*1.645)</f>
        <v>352.4187849703815</v>
      </c>
      <c r="K23" s="21"/>
    </row>
    <row r="24" spans="1:11" s="2" customFormat="1" ht="14.25">
      <c r="A24" s="43" t="s">
        <v>21</v>
      </c>
      <c r="B24" s="9">
        <f>Intra!B24+Inter!B24+Foreign!B24</f>
        <v>249</v>
      </c>
      <c r="C24" s="10">
        <f>((SQRT((Intra!C24/1.645)^2+(Inter!C24/1.645)^2+(Foreign!C24/1.645)^2))*1.645)</f>
        <v>163.413585726524</v>
      </c>
      <c r="D24" s="11">
        <f t="shared" si="2"/>
        <v>0.046308350381253485</v>
      </c>
      <c r="E24" s="9">
        <f>Intra!E24+Inter!E24+Foreign!E24</f>
        <v>169</v>
      </c>
      <c r="F24" s="10">
        <f>((SQRT((Intra!F24/1.645)^2+(Inter!F24/1.645)^2+(Foreign!F24/1.645)^2))*1.645)</f>
        <v>107.61505470890214</v>
      </c>
      <c r="G24" s="1">
        <f t="shared" si="3"/>
        <v>0.06098881270299531</v>
      </c>
      <c r="H24" s="17">
        <f>Intra!H24+Inter!H24+Foreign!H24</f>
        <v>80</v>
      </c>
      <c r="I24" s="18">
        <f>((SQRT((Intra!I24/1.645)^2+(Inter!I24/1.645)^2+(Foreign!I24/1.645)^2))*1.645)</f>
        <v>195.66553094502873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5534</v>
      </c>
      <c r="C27" s="10">
        <f>((SQRT((Intra!C27/1.645)^2+(Inter!C27/1.645)^2+(Foreign!C27/1.645)^2))*1.645)</f>
        <v>635.2204341801356</v>
      </c>
      <c r="D27" s="11">
        <f>B27/B$27</f>
        <v>1</v>
      </c>
      <c r="E27" s="9">
        <f>Intra!E27+Inter!E27+Foreign!E27</f>
        <v>2934</v>
      </c>
      <c r="F27" s="10">
        <f>((SQRT((Intra!F27/1.645)^2+(Inter!F27/1.645)^2+(Foreign!F27/1.645)^2))*1.645)</f>
        <v>440.59278251010875</v>
      </c>
      <c r="G27" s="1">
        <f>E27/E$27</f>
        <v>1</v>
      </c>
      <c r="H27" s="17">
        <f>Intra!H27+Inter!H27+Foreign!H27</f>
        <v>2600</v>
      </c>
      <c r="I27" s="18">
        <f>((SQRT((Intra!I27/1.645)^2+(Inter!I27/1.645)^2+(Foreign!I27/1.645)^2))*1.645)</f>
        <v>773.0633867930884</v>
      </c>
      <c r="K27" s="21"/>
    </row>
    <row r="28" spans="1:11" ht="14.25">
      <c r="A28" s="43" t="s">
        <v>22</v>
      </c>
      <c r="B28" s="9">
        <f>Intra!B28+Inter!B28+Foreign!B28</f>
        <v>854</v>
      </c>
      <c r="C28" s="10">
        <f>((SQRT((Intra!C28/1.645)^2+(Inter!C28/1.645)^2+(Foreign!C28/1.645)^2))*1.645)</f>
        <v>271.77932224508913</v>
      </c>
      <c r="D28" s="11">
        <f aca="true" t="shared" si="4" ref="D28:D36">B28/B$27</f>
        <v>0.154318756776292</v>
      </c>
      <c r="E28" s="9">
        <f>Intra!E28+Inter!E28+Foreign!E28</f>
        <v>440</v>
      </c>
      <c r="F28" s="10">
        <f>((SQRT((Intra!F28/1.645)^2+(Inter!F28/1.645)^2+(Foreign!F28/1.645)^2))*1.645)</f>
        <v>148.14182393908885</v>
      </c>
      <c r="G28" s="1">
        <f aca="true" t="shared" si="5" ref="G28:G36">E28/E$27</f>
        <v>0.1499659168370825</v>
      </c>
      <c r="H28" s="17">
        <f>Intra!H28+Inter!H28+Foreign!H28</f>
        <v>414</v>
      </c>
      <c r="I28" s="18">
        <f>((SQRT((Intra!I28/1.645)^2+(Inter!I28/1.645)^2+(Foreign!I28/1.645)^2))*1.645)</f>
        <v>309.53190465604666</v>
      </c>
      <c r="K28" s="21"/>
    </row>
    <row r="29" spans="1:11" ht="14.25">
      <c r="A29" s="43" t="s">
        <v>23</v>
      </c>
      <c r="B29" s="9">
        <f>Intra!B29+Inter!B29+Foreign!B29</f>
        <v>2242</v>
      </c>
      <c r="C29" s="10">
        <f>((SQRT((Intra!C29/1.645)^2+(Inter!C29/1.645)^2+(Foreign!C29/1.645)^2))*1.645)</f>
        <v>429.33087473416117</v>
      </c>
      <c r="D29" s="11">
        <f t="shared" si="4"/>
        <v>0.4051319118178533</v>
      </c>
      <c r="E29" s="9">
        <f>Intra!E29+Inter!E29+Foreign!E29</f>
        <v>876</v>
      </c>
      <c r="F29" s="10">
        <f>((SQRT((Intra!F29/1.645)^2+(Inter!F29/1.645)^2+(Foreign!F29/1.645)^2))*1.645)</f>
        <v>258.21309029559285</v>
      </c>
      <c r="G29" s="1">
        <f t="shared" si="5"/>
        <v>0.2985685071574642</v>
      </c>
      <c r="H29" s="17">
        <f>Intra!H29+Inter!H29+Foreign!H29</f>
        <v>1366</v>
      </c>
      <c r="I29" s="18">
        <f>((SQRT((Intra!I29/1.645)^2+(Inter!I29/1.645)^2+(Foreign!I29/1.645)^2))*1.645)</f>
        <v>500.99800398803984</v>
      </c>
      <c r="K29" s="21"/>
    </row>
    <row r="30" spans="1:11" ht="14.25">
      <c r="A30" s="43" t="s">
        <v>14</v>
      </c>
      <c r="B30" s="9">
        <f>Intra!B30+Inter!B30+Foreign!B30</f>
        <v>481</v>
      </c>
      <c r="C30" s="10">
        <f>((SQRT((Intra!C30/1.645)^2+(Inter!C30/1.645)^2+(Foreign!C30/1.645)^2))*1.645)</f>
        <v>157.4960316960399</v>
      </c>
      <c r="D30" s="11">
        <f t="shared" si="4"/>
        <v>0.0869172388868811</v>
      </c>
      <c r="E30" s="9">
        <f>Intra!E30+Inter!E30+Foreign!E30</f>
        <v>238</v>
      </c>
      <c r="F30" s="10">
        <f>((SQRT((Intra!F30/1.645)^2+(Inter!F30/1.645)^2+(Foreign!F30/1.645)^2))*1.645)</f>
        <v>108.90362712049584</v>
      </c>
      <c r="G30" s="1">
        <f t="shared" si="5"/>
        <v>0.08111792774369461</v>
      </c>
      <c r="H30" s="17">
        <f>Intra!H30+Inter!H30+Foreign!H30</f>
        <v>243</v>
      </c>
      <c r="I30" s="18">
        <f>((SQRT((Intra!I30/1.645)^2+(Inter!I30/1.645)^2+(Foreign!I30/1.645)^2))*1.645)</f>
        <v>191.48106956041374</v>
      </c>
      <c r="K30" s="21"/>
    </row>
    <row r="31" spans="1:11" s="2" customFormat="1" ht="14.25">
      <c r="A31" s="43" t="s">
        <v>15</v>
      </c>
      <c r="B31" s="9">
        <f>Intra!B31+Inter!B31+Foreign!B31</f>
        <v>464</v>
      </c>
      <c r="C31" s="10">
        <f>((SQRT((Intra!C31/1.645)^2+(Inter!C31/1.645)^2+(Foreign!C31/1.645)^2))*1.645)</f>
        <v>154.4215010935977</v>
      </c>
      <c r="D31" s="11">
        <f t="shared" si="4"/>
        <v>0.08384531984098302</v>
      </c>
      <c r="E31" s="9">
        <f>Intra!E31+Inter!E31+Foreign!E31</f>
        <v>380</v>
      </c>
      <c r="F31" s="10">
        <f>((SQRT((Intra!F31/1.645)^2+(Inter!F31/1.645)^2+(Foreign!F31/1.645)^2))*1.645)</f>
        <v>168.7601848778319</v>
      </c>
      <c r="G31" s="1">
        <f t="shared" si="5"/>
        <v>0.12951601908657123</v>
      </c>
      <c r="H31" s="17">
        <f>Intra!H31+Inter!H31+Foreign!H31</f>
        <v>84</v>
      </c>
      <c r="I31" s="18">
        <f>((SQRT((Intra!I31/1.645)^2+(Inter!I31/1.645)^2+(Foreign!I31/1.645)^2))*1.645)</f>
        <v>228.74877048849902</v>
      </c>
      <c r="K31" s="21"/>
    </row>
    <row r="32" spans="1:11" s="2" customFormat="1" ht="14.25">
      <c r="A32" s="43" t="s">
        <v>16</v>
      </c>
      <c r="B32" s="9">
        <f>Intra!B32+Inter!B32+Foreign!B32</f>
        <v>535</v>
      </c>
      <c r="C32" s="10">
        <f>((SQRT((Intra!C32/1.645)^2+(Inter!C32/1.645)^2+(Foreign!C32/1.645)^2))*1.645)</f>
        <v>188.1382470419027</v>
      </c>
      <c r="D32" s="11">
        <f t="shared" si="4"/>
        <v>0.09667509938561619</v>
      </c>
      <c r="E32" s="9">
        <f>Intra!E32+Inter!E32+Foreign!E32</f>
        <v>426</v>
      </c>
      <c r="F32" s="10">
        <f>((SQRT((Intra!F32/1.645)^2+(Inter!F32/1.645)^2+(Foreign!F32/1.645)^2))*1.645)</f>
        <v>173.0028901492689</v>
      </c>
      <c r="G32" s="1">
        <f t="shared" si="5"/>
        <v>0.14519427402862986</v>
      </c>
      <c r="H32" s="17">
        <f>Intra!H32+Inter!H32+Foreign!H32</f>
        <v>109</v>
      </c>
      <c r="I32" s="18">
        <f>((SQRT((Intra!I32/1.645)^2+(Inter!I32/1.645)^2+(Foreign!I32/1.645)^2))*1.645)</f>
        <v>255.58951465191214</v>
      </c>
      <c r="K32" s="21"/>
    </row>
    <row r="33" spans="1:11" s="2" customFormat="1" ht="14.25">
      <c r="A33" s="43" t="s">
        <v>17</v>
      </c>
      <c r="B33" s="9">
        <f>Intra!B33+Inter!B33+Foreign!B33</f>
        <v>448</v>
      </c>
      <c r="C33" s="10">
        <f>((SQRT((Intra!C33/1.645)^2+(Inter!C33/1.645)^2+(Foreign!C33/1.645)^2))*1.645)</f>
        <v>160.66424617817123</v>
      </c>
      <c r="D33" s="11">
        <f t="shared" si="4"/>
        <v>0.08095410191543187</v>
      </c>
      <c r="E33" s="9">
        <f>Intra!E33+Inter!E33+Foreign!E33</f>
        <v>333</v>
      </c>
      <c r="F33" s="10">
        <f>((SQRT((Intra!F33/1.645)^2+(Inter!F33/1.645)^2+(Foreign!F33/1.645)^2))*1.645)</f>
        <v>145.34441853748635</v>
      </c>
      <c r="G33" s="1">
        <f t="shared" si="5"/>
        <v>0.11349693251533742</v>
      </c>
      <c r="H33" s="17">
        <f>Intra!H33+Inter!H33+Foreign!H33</f>
        <v>115</v>
      </c>
      <c r="I33" s="18">
        <f>((SQRT((Intra!I33/1.645)^2+(Inter!I33/1.645)^2+(Foreign!I33/1.645)^2))*1.645)</f>
        <v>216.65179436136688</v>
      </c>
      <c r="K33" s="21"/>
    </row>
    <row r="34" spans="1:11" s="2" customFormat="1" ht="14.25">
      <c r="A34" s="43" t="s">
        <v>24</v>
      </c>
      <c r="B34" s="9">
        <f>Intra!B34+Inter!B34+Foreign!B34</f>
        <v>187</v>
      </c>
      <c r="C34" s="10">
        <f>((SQRT((Intra!C34/1.645)^2+(Inter!C34/1.645)^2+(Foreign!C34/1.645)^2))*1.645)</f>
        <v>134.3726162579266</v>
      </c>
      <c r="D34" s="11">
        <f t="shared" si="4"/>
        <v>0.03379110950487893</v>
      </c>
      <c r="E34" s="9">
        <f>Intra!E34+Inter!E34+Foreign!E34</f>
        <v>137</v>
      </c>
      <c r="F34" s="10">
        <f>((SQRT((Intra!F34/1.645)^2+(Inter!F34/1.645)^2+(Foreign!F34/1.645)^2))*1.645)</f>
        <v>97.09788875150684</v>
      </c>
      <c r="G34" s="1">
        <f t="shared" si="5"/>
        <v>0.04669393319700068</v>
      </c>
      <c r="H34" s="17">
        <f>Intra!H34+Inter!H34+Foreign!H34</f>
        <v>50</v>
      </c>
      <c r="I34" s="18">
        <f>((SQRT((Intra!I34/1.645)^2+(Inter!I34/1.645)^2+(Foreign!I34/1.645)^2))*1.645)</f>
        <v>165.78299068360423</v>
      </c>
      <c r="K34" s="21"/>
    </row>
    <row r="35" spans="1:11" s="2" customFormat="1" ht="14.25">
      <c r="A35" s="43" t="s">
        <v>25</v>
      </c>
      <c r="B35" s="9">
        <f>Intra!B35+Inter!B35+Foreign!B35</f>
        <v>35</v>
      </c>
      <c r="C35" s="10">
        <f>((SQRT((Intra!C35/1.645)^2+(Inter!C35/1.645)^2+(Foreign!C35/1.645)^2))*1.645)</f>
        <v>42</v>
      </c>
      <c r="D35" s="11">
        <f t="shared" si="4"/>
        <v>0.006324539212143115</v>
      </c>
      <c r="E35" s="9">
        <f>Intra!E35+Inter!E35+Foreign!E35</f>
        <v>32</v>
      </c>
      <c r="F35" s="10">
        <f>((SQRT((Intra!F35/1.645)^2+(Inter!F35/1.645)^2+(Foreign!F35/1.645)^2))*1.645)</f>
        <v>43.68065933568311</v>
      </c>
      <c r="G35" s="1">
        <f t="shared" si="5"/>
        <v>0.010906612133605999</v>
      </c>
      <c r="H35" s="17">
        <f>Intra!H35+Inter!H35+Foreign!H35</f>
        <v>3</v>
      </c>
      <c r="I35" s="18">
        <f>((SQRT((Intra!I35/1.645)^2+(Inter!I35/1.645)^2+(Foreign!I35/1.645)^2))*1.645)</f>
        <v>60.597029630172464</v>
      </c>
      <c r="K35" s="21"/>
    </row>
    <row r="36" spans="1:11" s="2" customFormat="1" ht="14.25">
      <c r="A36" s="43" t="s">
        <v>26</v>
      </c>
      <c r="B36" s="9">
        <f>Intra!B36+Inter!B36+Foreign!B36</f>
        <v>288</v>
      </c>
      <c r="C36" s="10">
        <f>((SQRT((Intra!C36/1.645)^2+(Inter!C36/1.645)^2+(Foreign!C36/1.645)^2))*1.645)</f>
        <v>124.74774547060959</v>
      </c>
      <c r="D36" s="11">
        <f t="shared" si="4"/>
        <v>0.05204192265992049</v>
      </c>
      <c r="E36" s="9">
        <f>Intra!E36+Inter!E36+Foreign!E36</f>
        <v>72</v>
      </c>
      <c r="F36" s="10">
        <f>((SQRT((Intra!F36/1.645)^2+(Inter!F36/1.645)^2+(Foreign!F36/1.645)^2))*1.645)</f>
        <v>54.45181356024792</v>
      </c>
      <c r="G36" s="1">
        <f t="shared" si="5"/>
        <v>0.024539877300613498</v>
      </c>
      <c r="H36" s="17">
        <f>Intra!H36+Inter!H36+Foreign!H36</f>
        <v>216</v>
      </c>
      <c r="I36" s="18">
        <f>((SQRT((Intra!I36/1.645)^2+(Inter!I36/1.645)^2+(Foreign!I36/1.645)^2))*1.645)</f>
        <v>136.11392287345186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1203</v>
      </c>
      <c r="C7" s="19">
        <v>293</v>
      </c>
      <c r="D7" s="11">
        <f aca="true" t="shared" si="0" ref="D7:D12">B7/B$7</f>
        <v>1</v>
      </c>
      <c r="E7" s="9">
        <v>1084</v>
      </c>
      <c r="F7" s="10">
        <v>263</v>
      </c>
      <c r="G7" s="1">
        <f aca="true" t="shared" si="1" ref="G7:G12">E7/E$7</f>
        <v>1</v>
      </c>
      <c r="H7" s="17">
        <f aca="true" t="shared" si="2" ref="H7:H12">B7-E7</f>
        <v>119</v>
      </c>
      <c r="I7" s="18">
        <f aca="true" t="shared" si="3" ref="I7:I12">((SQRT((C7/1.645)^2+(F7/1.645)^2)))*1.645</f>
        <v>393.72325305981104</v>
      </c>
    </row>
    <row r="8" spans="1:9" ht="14.25">
      <c r="A8" s="37" t="s">
        <v>8</v>
      </c>
      <c r="B8" s="9">
        <v>217</v>
      </c>
      <c r="C8" s="19">
        <v>97</v>
      </c>
      <c r="D8" s="11">
        <f t="shared" si="0"/>
        <v>0.18038237738985868</v>
      </c>
      <c r="E8" s="9">
        <v>258</v>
      </c>
      <c r="F8" s="10">
        <v>133</v>
      </c>
      <c r="G8" s="1">
        <f t="shared" si="1"/>
        <v>0.23800738007380073</v>
      </c>
      <c r="H8" s="17">
        <f t="shared" si="2"/>
        <v>-41</v>
      </c>
      <c r="I8" s="18">
        <f t="shared" si="3"/>
        <v>164.61470165206993</v>
      </c>
    </row>
    <row r="9" spans="1:9" ht="14.25">
      <c r="A9" s="37" t="s">
        <v>9</v>
      </c>
      <c r="B9" s="9">
        <v>460</v>
      </c>
      <c r="C9" s="10">
        <v>200</v>
      </c>
      <c r="D9" s="11">
        <f t="shared" si="0"/>
        <v>0.38237738985868663</v>
      </c>
      <c r="E9" s="9">
        <v>379</v>
      </c>
      <c r="F9" s="10">
        <v>126</v>
      </c>
      <c r="G9" s="1">
        <f t="shared" si="1"/>
        <v>0.3496309963099631</v>
      </c>
      <c r="H9" s="17">
        <f t="shared" si="2"/>
        <v>81</v>
      </c>
      <c r="I9" s="18">
        <f t="shared" si="3"/>
        <v>236.38104830971537</v>
      </c>
    </row>
    <row r="10" spans="1:9" ht="14.25">
      <c r="A10" s="37" t="s">
        <v>10</v>
      </c>
      <c r="B10" s="9">
        <v>337</v>
      </c>
      <c r="C10" s="19">
        <v>143</v>
      </c>
      <c r="D10" s="11">
        <f t="shared" si="0"/>
        <v>0.2801330008312552</v>
      </c>
      <c r="E10" s="9">
        <v>267</v>
      </c>
      <c r="F10" s="10">
        <v>156</v>
      </c>
      <c r="G10" s="1">
        <f t="shared" si="1"/>
        <v>0.246309963099631</v>
      </c>
      <c r="H10" s="17">
        <f t="shared" si="2"/>
        <v>70</v>
      </c>
      <c r="I10" s="18">
        <f t="shared" si="3"/>
        <v>211.62466774929618</v>
      </c>
    </row>
    <row r="11" spans="1:9" ht="14.25">
      <c r="A11" s="37" t="s">
        <v>11</v>
      </c>
      <c r="B11" s="9">
        <v>177</v>
      </c>
      <c r="C11" s="10">
        <v>123</v>
      </c>
      <c r="D11" s="11">
        <f t="shared" si="0"/>
        <v>0.14713216957605985</v>
      </c>
      <c r="E11" s="9">
        <v>124</v>
      </c>
      <c r="F11" s="10">
        <v>93</v>
      </c>
      <c r="G11" s="1">
        <f t="shared" si="1"/>
        <v>0.11439114391143912</v>
      </c>
      <c r="H11" s="17">
        <f t="shared" si="2"/>
        <v>53</v>
      </c>
      <c r="I11" s="18">
        <f t="shared" si="3"/>
        <v>154.20116731075677</v>
      </c>
    </row>
    <row r="12" spans="1:9" ht="14.25">
      <c r="A12" s="37" t="s">
        <v>12</v>
      </c>
      <c r="B12" s="9">
        <v>12</v>
      </c>
      <c r="C12" s="10">
        <v>20</v>
      </c>
      <c r="D12" s="11">
        <f t="shared" si="0"/>
        <v>0.00997506234413965</v>
      </c>
      <c r="E12" s="9">
        <v>56</v>
      </c>
      <c r="F12" s="10">
        <v>49</v>
      </c>
      <c r="G12" s="1">
        <f t="shared" si="1"/>
        <v>0.05166051660516605</v>
      </c>
      <c r="H12" s="17">
        <f t="shared" si="2"/>
        <v>-44</v>
      </c>
      <c r="I12" s="18">
        <f t="shared" si="3"/>
        <v>52.92447448959697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2596</v>
      </c>
      <c r="C15" s="10">
        <v>737</v>
      </c>
      <c r="D15" s="11">
        <f>B15/B$15</f>
        <v>1</v>
      </c>
      <c r="E15" s="9">
        <v>1800</v>
      </c>
      <c r="F15" s="10">
        <v>543</v>
      </c>
      <c r="G15" s="1">
        <f>E15/E$15</f>
        <v>1</v>
      </c>
      <c r="H15" s="17">
        <f>B15-E15</f>
        <v>796</v>
      </c>
      <c r="I15" s="18">
        <f aca="true" t="shared" si="4" ref="I15:I24">((SQRT((C15/1.645)^2+(F15/1.645)^2)))*1.645</f>
        <v>915.4332307710923</v>
      </c>
    </row>
    <row r="16" spans="1:9" ht="14.25">
      <c r="A16" s="37" t="s">
        <v>13</v>
      </c>
      <c r="B16" s="9">
        <v>401</v>
      </c>
      <c r="C16" s="10">
        <v>274</v>
      </c>
      <c r="D16" s="11">
        <f aca="true" t="shared" si="5" ref="D16:D24">B16/B$15</f>
        <v>0.1544684129429892</v>
      </c>
      <c r="E16" s="9">
        <v>151</v>
      </c>
      <c r="F16" s="10">
        <v>157</v>
      </c>
      <c r="G16" s="1">
        <f aca="true" t="shared" si="6" ref="G16:G24">E16/E$15</f>
        <v>0.08388888888888889</v>
      </c>
      <c r="H16" s="17">
        <f aca="true" t="shared" si="7" ref="H16:H24">B16-E16</f>
        <v>250</v>
      </c>
      <c r="I16" s="18">
        <f t="shared" si="4"/>
        <v>315.79265349276255</v>
      </c>
    </row>
    <row r="17" spans="1:9" ht="14.25">
      <c r="A17" s="37" t="s">
        <v>14</v>
      </c>
      <c r="B17" s="9">
        <v>93</v>
      </c>
      <c r="C17" s="10">
        <v>88</v>
      </c>
      <c r="D17" s="11">
        <f t="shared" si="5"/>
        <v>0.03582434514637904</v>
      </c>
      <c r="E17" s="9">
        <v>9</v>
      </c>
      <c r="F17" s="10">
        <v>13</v>
      </c>
      <c r="G17" s="1">
        <f t="shared" si="6"/>
        <v>0.005</v>
      </c>
      <c r="H17" s="17">
        <f t="shared" si="7"/>
        <v>84</v>
      </c>
      <c r="I17" s="18">
        <f t="shared" si="4"/>
        <v>88.95504482602435</v>
      </c>
    </row>
    <row r="18" spans="1:9" ht="14.25">
      <c r="A18" s="37" t="s">
        <v>15</v>
      </c>
      <c r="B18" s="9">
        <v>235</v>
      </c>
      <c r="C18" s="10">
        <v>159</v>
      </c>
      <c r="D18" s="11">
        <f t="shared" si="5"/>
        <v>0.09052388289676425</v>
      </c>
      <c r="E18" s="9">
        <v>82</v>
      </c>
      <c r="F18" s="10">
        <v>56</v>
      </c>
      <c r="G18" s="1">
        <f t="shared" si="6"/>
        <v>0.04555555555555556</v>
      </c>
      <c r="H18" s="17">
        <f t="shared" si="7"/>
        <v>153</v>
      </c>
      <c r="I18" s="18">
        <f t="shared" si="4"/>
        <v>168.5734261382855</v>
      </c>
    </row>
    <row r="19" spans="1:9" ht="14.25">
      <c r="A19" s="37" t="s">
        <v>16</v>
      </c>
      <c r="B19" s="9">
        <v>456</v>
      </c>
      <c r="C19" s="10">
        <v>217</v>
      </c>
      <c r="D19" s="11">
        <f t="shared" si="5"/>
        <v>0.17565485362095531</v>
      </c>
      <c r="E19" s="9">
        <v>543</v>
      </c>
      <c r="F19" s="10">
        <v>385</v>
      </c>
      <c r="G19" s="1">
        <f t="shared" si="6"/>
        <v>0.3016666666666667</v>
      </c>
      <c r="H19" s="17">
        <f t="shared" si="7"/>
        <v>-87</v>
      </c>
      <c r="I19" s="18">
        <f t="shared" si="4"/>
        <v>441.9434352946088</v>
      </c>
    </row>
    <row r="20" spans="1:9" ht="14.25">
      <c r="A20" s="37" t="s">
        <v>17</v>
      </c>
      <c r="B20" s="9">
        <v>289</v>
      </c>
      <c r="C20" s="10">
        <v>179</v>
      </c>
      <c r="D20" s="11">
        <f t="shared" si="5"/>
        <v>0.1113251155624037</v>
      </c>
      <c r="E20" s="9">
        <v>300</v>
      </c>
      <c r="F20" s="10">
        <v>240</v>
      </c>
      <c r="G20" s="1">
        <f t="shared" si="6"/>
        <v>0.16666666666666666</v>
      </c>
      <c r="H20" s="17">
        <f t="shared" si="7"/>
        <v>-11</v>
      </c>
      <c r="I20" s="18">
        <f t="shared" si="4"/>
        <v>299.40106880236755</v>
      </c>
    </row>
    <row r="21" spans="1:9" ht="14.25">
      <c r="A21" s="37" t="s">
        <v>18</v>
      </c>
      <c r="B21" s="9">
        <v>854</v>
      </c>
      <c r="C21" s="10">
        <v>576</v>
      </c>
      <c r="D21" s="11">
        <f t="shared" si="5"/>
        <v>0.3289676425269646</v>
      </c>
      <c r="E21" s="9">
        <v>137</v>
      </c>
      <c r="F21" s="10">
        <v>83</v>
      </c>
      <c r="G21" s="1">
        <f t="shared" si="6"/>
        <v>0.07611111111111112</v>
      </c>
      <c r="H21" s="17">
        <f t="shared" si="7"/>
        <v>717</v>
      </c>
      <c r="I21" s="18">
        <f t="shared" si="4"/>
        <v>581.9493105073672</v>
      </c>
    </row>
    <row r="22" spans="1:9" ht="14.25">
      <c r="A22" s="37" t="s">
        <v>19</v>
      </c>
      <c r="B22" s="9">
        <v>93</v>
      </c>
      <c r="C22" s="10">
        <v>80</v>
      </c>
      <c r="D22" s="11">
        <f t="shared" si="5"/>
        <v>0.03582434514637904</v>
      </c>
      <c r="E22" s="9">
        <v>320</v>
      </c>
      <c r="F22" s="10">
        <v>188</v>
      </c>
      <c r="G22" s="1">
        <f t="shared" si="6"/>
        <v>0.17777777777777778</v>
      </c>
      <c r="H22" s="17">
        <f t="shared" si="7"/>
        <v>-227</v>
      </c>
      <c r="I22" s="18">
        <f t="shared" si="4"/>
        <v>204.31348462595415</v>
      </c>
    </row>
    <row r="23" spans="1:9" ht="14.25">
      <c r="A23" s="37" t="s">
        <v>20</v>
      </c>
      <c r="B23" s="9">
        <v>138</v>
      </c>
      <c r="C23" s="10">
        <v>116</v>
      </c>
      <c r="D23" s="11">
        <f t="shared" si="5"/>
        <v>0.053158705701078585</v>
      </c>
      <c r="E23" s="9">
        <v>146</v>
      </c>
      <c r="F23" s="10">
        <v>121</v>
      </c>
      <c r="G23" s="1">
        <f t="shared" si="6"/>
        <v>0.0811111111111111</v>
      </c>
      <c r="H23" s="17">
        <f t="shared" si="7"/>
        <v>-8</v>
      </c>
      <c r="I23" s="18">
        <f t="shared" si="4"/>
        <v>167.621597653763</v>
      </c>
    </row>
    <row r="24" spans="1:9" ht="14.25">
      <c r="A24" s="37" t="s">
        <v>21</v>
      </c>
      <c r="B24" s="9">
        <v>37</v>
      </c>
      <c r="C24" s="10">
        <v>60</v>
      </c>
      <c r="D24" s="11">
        <f t="shared" si="5"/>
        <v>0.014252696456086287</v>
      </c>
      <c r="E24" s="9">
        <v>112</v>
      </c>
      <c r="F24" s="10">
        <v>66</v>
      </c>
      <c r="G24" s="1">
        <f t="shared" si="6"/>
        <v>0.06222222222222222</v>
      </c>
      <c r="H24" s="17">
        <f t="shared" si="7"/>
        <v>-75</v>
      </c>
      <c r="I24" s="18">
        <f t="shared" si="4"/>
        <v>89.19641248391103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3076</v>
      </c>
      <c r="C27" s="10">
        <v>496</v>
      </c>
      <c r="D27" s="1">
        <f>B27/B$27</f>
        <v>1</v>
      </c>
      <c r="E27" s="9">
        <v>1889</v>
      </c>
      <c r="F27" s="10">
        <v>341</v>
      </c>
      <c r="G27" s="1">
        <f>E27/E$27</f>
        <v>1</v>
      </c>
      <c r="H27" s="17">
        <f>B27-E27</f>
        <v>1187</v>
      </c>
      <c r="I27" s="18">
        <f>((SQRT((C27/1.645)^2+(F27/1.645)^2)))*1.645</f>
        <v>601.9111230073756</v>
      </c>
    </row>
    <row r="28" spans="1:9" ht="14.25">
      <c r="A28" s="37" t="s">
        <v>22</v>
      </c>
      <c r="B28" s="9">
        <v>398</v>
      </c>
      <c r="C28" s="10">
        <v>198</v>
      </c>
      <c r="D28" s="1">
        <f aca="true" t="shared" si="8" ref="D28:D36">B28/B$27</f>
        <v>0.1293888166449935</v>
      </c>
      <c r="E28" s="9">
        <v>361</v>
      </c>
      <c r="F28" s="10">
        <v>135</v>
      </c>
      <c r="G28" s="1">
        <f aca="true" t="shared" si="9" ref="G28:G36">E28/E$27</f>
        <v>0.1911064055055585</v>
      </c>
      <c r="H28" s="17">
        <f>B28-E28</f>
        <v>37</v>
      </c>
      <c r="I28" s="18">
        <f aca="true" t="shared" si="10" ref="I28:I36">((SQRT((C28/1.645)^2+(F28/1.645)^2)))*1.645</f>
        <v>239.64348520249823</v>
      </c>
    </row>
    <row r="29" spans="1:9" ht="14.25">
      <c r="A29" s="37" t="s">
        <v>23</v>
      </c>
      <c r="B29" s="9">
        <v>1539</v>
      </c>
      <c r="C29" s="10">
        <v>374</v>
      </c>
      <c r="D29" s="1">
        <f t="shared" si="8"/>
        <v>0.5003250975292588</v>
      </c>
      <c r="E29" s="9">
        <v>573</v>
      </c>
      <c r="F29" s="10">
        <v>205</v>
      </c>
      <c r="G29" s="1">
        <f t="shared" si="9"/>
        <v>0.3033350979354156</v>
      </c>
      <c r="H29" s="17">
        <f aca="true" t="shared" si="11" ref="H29:H36">B29-E29</f>
        <v>966</v>
      </c>
      <c r="I29" s="18">
        <f t="shared" si="10"/>
        <v>426.4985345813043</v>
      </c>
    </row>
    <row r="30" spans="1:9" ht="14.25">
      <c r="A30" s="37" t="s">
        <v>14</v>
      </c>
      <c r="B30" s="9">
        <v>206</v>
      </c>
      <c r="C30" s="10">
        <v>80</v>
      </c>
      <c r="D30" s="1">
        <f t="shared" si="8"/>
        <v>0.06697009102730819</v>
      </c>
      <c r="E30" s="9">
        <v>124</v>
      </c>
      <c r="F30" s="10">
        <v>76</v>
      </c>
      <c r="G30" s="1">
        <f t="shared" si="9"/>
        <v>0.065643197458973</v>
      </c>
      <c r="H30" s="17">
        <f t="shared" si="11"/>
        <v>82</v>
      </c>
      <c r="I30" s="18">
        <f t="shared" si="10"/>
        <v>110.34491379306978</v>
      </c>
    </row>
    <row r="31" spans="1:9" ht="14.25">
      <c r="A31" s="37" t="s">
        <v>15</v>
      </c>
      <c r="B31" s="9">
        <v>187</v>
      </c>
      <c r="C31" s="10">
        <v>81</v>
      </c>
      <c r="D31" s="1">
        <f t="shared" si="8"/>
        <v>0.06079323797139142</v>
      </c>
      <c r="E31" s="9">
        <v>190</v>
      </c>
      <c r="F31" s="10">
        <v>88</v>
      </c>
      <c r="G31" s="1">
        <f t="shared" si="9"/>
        <v>0.10058231868713605</v>
      </c>
      <c r="H31" s="17">
        <f t="shared" si="11"/>
        <v>-3</v>
      </c>
      <c r="I31" s="18">
        <f t="shared" si="10"/>
        <v>119.60351165413164</v>
      </c>
    </row>
    <row r="32" spans="1:9" ht="14.25">
      <c r="A32" s="37" t="s">
        <v>16</v>
      </c>
      <c r="B32" s="9">
        <v>243</v>
      </c>
      <c r="C32" s="10">
        <v>126</v>
      </c>
      <c r="D32" s="1">
        <f t="shared" si="8"/>
        <v>0.07899869960988297</v>
      </c>
      <c r="E32" s="9">
        <v>257</v>
      </c>
      <c r="F32" s="10">
        <v>139</v>
      </c>
      <c r="G32" s="1">
        <f t="shared" si="9"/>
        <v>0.13605082053996823</v>
      </c>
      <c r="H32" s="17">
        <f t="shared" si="11"/>
        <v>-14</v>
      </c>
      <c r="I32" s="18">
        <f t="shared" si="10"/>
        <v>187.60863519571802</v>
      </c>
    </row>
    <row r="33" spans="1:9" ht="14.25">
      <c r="A33" s="37" t="s">
        <v>17</v>
      </c>
      <c r="B33" s="9">
        <v>254</v>
      </c>
      <c r="C33" s="10">
        <v>129</v>
      </c>
      <c r="D33" s="1">
        <f t="shared" si="8"/>
        <v>0.08257477243172952</v>
      </c>
      <c r="E33" s="9">
        <v>232</v>
      </c>
      <c r="F33" s="10">
        <v>122</v>
      </c>
      <c r="G33" s="1">
        <f t="shared" si="9"/>
        <v>0.1228163049232398</v>
      </c>
      <c r="H33" s="17">
        <f t="shared" si="11"/>
        <v>22</v>
      </c>
      <c r="I33" s="18">
        <f t="shared" si="10"/>
        <v>177.55280904564705</v>
      </c>
    </row>
    <row r="34" spans="1:9" ht="14.25">
      <c r="A34" s="37" t="s">
        <v>24</v>
      </c>
      <c r="B34" s="9">
        <v>155</v>
      </c>
      <c r="C34" s="10">
        <v>130</v>
      </c>
      <c r="D34" s="1">
        <f t="shared" si="8"/>
        <v>0.05039011703511053</v>
      </c>
      <c r="E34" s="9">
        <v>99</v>
      </c>
      <c r="F34" s="10">
        <v>82</v>
      </c>
      <c r="G34" s="1">
        <f t="shared" si="9"/>
        <v>0.05240868184224457</v>
      </c>
      <c r="H34" s="17">
        <f t="shared" si="11"/>
        <v>56</v>
      </c>
      <c r="I34" s="18">
        <f t="shared" si="10"/>
        <v>153.7010084547268</v>
      </c>
    </row>
    <row r="35" spans="1:9" ht="14.25">
      <c r="A35" s="37" t="s">
        <v>25</v>
      </c>
      <c r="B35" s="9">
        <v>35</v>
      </c>
      <c r="C35" s="10">
        <v>42</v>
      </c>
      <c r="D35" s="1">
        <f t="shared" si="8"/>
        <v>0.011378413524057216</v>
      </c>
      <c r="E35" s="9">
        <v>7</v>
      </c>
      <c r="F35" s="10">
        <v>12</v>
      </c>
      <c r="G35" s="1">
        <f t="shared" si="9"/>
        <v>0.0037056643726839597</v>
      </c>
      <c r="H35" s="17">
        <f t="shared" si="11"/>
        <v>28</v>
      </c>
      <c r="I35" s="18">
        <f t="shared" si="10"/>
        <v>43.68065933568311</v>
      </c>
    </row>
    <row r="36" spans="1:9" ht="14.25">
      <c r="A36" s="37" t="s">
        <v>26</v>
      </c>
      <c r="B36" s="9">
        <v>59</v>
      </c>
      <c r="C36" s="10">
        <v>53</v>
      </c>
      <c r="D36" s="1">
        <f t="shared" si="8"/>
        <v>0.01918075422626788</v>
      </c>
      <c r="E36" s="9">
        <v>46</v>
      </c>
      <c r="F36" s="10">
        <v>38</v>
      </c>
      <c r="G36" s="1">
        <f t="shared" si="9"/>
        <v>0.024351508734780307</v>
      </c>
      <c r="H36" s="17">
        <f t="shared" si="11"/>
        <v>13</v>
      </c>
      <c r="I36" s="18">
        <f t="shared" si="10"/>
        <v>65.21502894272147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Wicomico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9">
        <v>1296</v>
      </c>
      <c r="C7" s="19">
        <v>296</v>
      </c>
      <c r="D7" s="11">
        <f aca="true" t="shared" si="0" ref="D7:D12">B7/B$7</f>
        <v>1</v>
      </c>
      <c r="E7" s="9">
        <v>594</v>
      </c>
      <c r="F7" s="19">
        <v>184</v>
      </c>
      <c r="G7" s="1">
        <f aca="true" t="shared" si="1" ref="G7:G12">E7/E$7</f>
        <v>1</v>
      </c>
      <c r="H7" s="17">
        <f aca="true" t="shared" si="2" ref="H7:H12">B7-E7</f>
        <v>702</v>
      </c>
      <c r="I7" s="18">
        <f aca="true" t="shared" si="3" ref="I7:I12">((SQRT((C7/1.645)^2+(F7/1.645)^2)))*1.645</f>
        <v>348.5283345726715</v>
      </c>
    </row>
    <row r="8" spans="1:9" ht="14.25">
      <c r="A8" s="31" t="s">
        <v>8</v>
      </c>
      <c r="B8" s="19">
        <v>180</v>
      </c>
      <c r="C8" s="19">
        <v>128</v>
      </c>
      <c r="D8" s="11">
        <f t="shared" si="0"/>
        <v>0.1388888888888889</v>
      </c>
      <c r="E8" s="20">
        <v>99</v>
      </c>
      <c r="F8" s="19">
        <v>80</v>
      </c>
      <c r="G8" s="1">
        <f t="shared" si="1"/>
        <v>0.16666666666666666</v>
      </c>
      <c r="H8" s="17">
        <f t="shared" si="2"/>
        <v>81</v>
      </c>
      <c r="I8" s="18">
        <f t="shared" si="3"/>
        <v>150.94369811290565</v>
      </c>
    </row>
    <row r="9" spans="1:9" ht="14.25">
      <c r="A9" s="31" t="s">
        <v>9</v>
      </c>
      <c r="B9" s="9">
        <v>413</v>
      </c>
      <c r="C9" s="10">
        <v>149</v>
      </c>
      <c r="D9" s="11">
        <f t="shared" si="0"/>
        <v>0.31867283950617287</v>
      </c>
      <c r="E9" s="9">
        <v>186</v>
      </c>
      <c r="F9" s="10">
        <v>92</v>
      </c>
      <c r="G9" s="1">
        <f t="shared" si="1"/>
        <v>0.31313131313131315</v>
      </c>
      <c r="H9" s="17">
        <f t="shared" si="2"/>
        <v>227</v>
      </c>
      <c r="I9" s="18">
        <f t="shared" si="3"/>
        <v>175.11424842085236</v>
      </c>
    </row>
    <row r="10" spans="1:9" ht="14.25">
      <c r="A10" s="31" t="s">
        <v>10</v>
      </c>
      <c r="B10" s="19">
        <v>303</v>
      </c>
      <c r="C10" s="19">
        <v>130</v>
      </c>
      <c r="D10" s="11">
        <f t="shared" si="0"/>
        <v>0.2337962962962963</v>
      </c>
      <c r="E10" s="20">
        <v>147</v>
      </c>
      <c r="F10" s="19">
        <v>93</v>
      </c>
      <c r="G10" s="1">
        <f t="shared" si="1"/>
        <v>0.2474747474747475</v>
      </c>
      <c r="H10" s="17">
        <f t="shared" si="2"/>
        <v>156</v>
      </c>
      <c r="I10" s="18">
        <f t="shared" si="3"/>
        <v>159.84054554461457</v>
      </c>
    </row>
    <row r="11" spans="1:9" ht="14.25">
      <c r="A11" s="31" t="s">
        <v>11</v>
      </c>
      <c r="B11" s="9">
        <v>220</v>
      </c>
      <c r="C11" s="10">
        <v>127</v>
      </c>
      <c r="D11" s="11">
        <f t="shared" si="0"/>
        <v>0.1697530864197531</v>
      </c>
      <c r="E11" s="9">
        <v>109</v>
      </c>
      <c r="F11" s="10">
        <v>82</v>
      </c>
      <c r="G11" s="1">
        <f t="shared" si="1"/>
        <v>0.1835016835016835</v>
      </c>
      <c r="H11" s="17">
        <f t="shared" si="2"/>
        <v>111</v>
      </c>
      <c r="I11" s="18">
        <f t="shared" si="3"/>
        <v>151.17208737065187</v>
      </c>
    </row>
    <row r="12" spans="1:9" ht="14.25">
      <c r="A12" s="31" t="s">
        <v>12</v>
      </c>
      <c r="B12" s="9">
        <v>180</v>
      </c>
      <c r="C12" s="10">
        <v>127</v>
      </c>
      <c r="D12" s="11">
        <f t="shared" si="0"/>
        <v>0.1388888888888889</v>
      </c>
      <c r="E12" s="9">
        <v>53</v>
      </c>
      <c r="F12" s="10">
        <v>61</v>
      </c>
      <c r="G12" s="1">
        <f t="shared" si="1"/>
        <v>0.08922558922558922</v>
      </c>
      <c r="H12" s="17">
        <f t="shared" si="2"/>
        <v>127</v>
      </c>
      <c r="I12" s="18">
        <f t="shared" si="3"/>
        <v>140.89002803605374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2392</v>
      </c>
      <c r="C15" s="10">
        <v>608</v>
      </c>
      <c r="D15" s="11">
        <f>B15/B$15</f>
        <v>1</v>
      </c>
      <c r="E15" s="9">
        <v>971</v>
      </c>
      <c r="F15" s="10">
        <v>384</v>
      </c>
      <c r="G15" s="1">
        <f>E15/E$15</f>
        <v>1</v>
      </c>
      <c r="H15" s="17">
        <f>B15-E15</f>
        <v>1421</v>
      </c>
      <c r="I15" s="18">
        <f aca="true" t="shared" si="4" ref="I15:I22">((SQRT((C15/1.645)^2+(F15/1.645)^2)))*1.645</f>
        <v>719.1105617358154</v>
      </c>
    </row>
    <row r="16" spans="1:9" ht="14.25">
      <c r="A16" s="31" t="s">
        <v>13</v>
      </c>
      <c r="B16" s="9">
        <v>223</v>
      </c>
      <c r="C16" s="10">
        <v>159</v>
      </c>
      <c r="D16" s="11">
        <f aca="true" t="shared" si="5" ref="D16:D22">B16/B$15</f>
        <v>0.09322742474916387</v>
      </c>
      <c r="E16" s="9">
        <v>11</v>
      </c>
      <c r="F16" s="10">
        <v>17</v>
      </c>
      <c r="G16" s="1">
        <f aca="true" t="shared" si="6" ref="G16:G24">E16/E$15</f>
        <v>0.01132852729145211</v>
      </c>
      <c r="H16" s="17">
        <f aca="true" t="shared" si="7" ref="H16:H22">B16-E16</f>
        <v>212</v>
      </c>
      <c r="I16" s="18">
        <f t="shared" si="4"/>
        <v>159.90622251807466</v>
      </c>
    </row>
    <row r="17" spans="1:9" ht="14.25">
      <c r="A17" s="31" t="s">
        <v>14</v>
      </c>
      <c r="B17" s="9">
        <v>373</v>
      </c>
      <c r="C17" s="10">
        <v>313</v>
      </c>
      <c r="D17" s="11">
        <f t="shared" si="5"/>
        <v>0.15593645484949833</v>
      </c>
      <c r="E17" s="9">
        <v>10</v>
      </c>
      <c r="F17" s="10">
        <v>19</v>
      </c>
      <c r="G17" s="1">
        <f t="shared" si="6"/>
        <v>0.010298661174047374</v>
      </c>
      <c r="H17" s="17">
        <f t="shared" si="7"/>
        <v>363</v>
      </c>
      <c r="I17" s="18">
        <f t="shared" si="4"/>
        <v>313.5761470520358</v>
      </c>
    </row>
    <row r="18" spans="1:9" ht="14.25">
      <c r="A18" s="31" t="s">
        <v>15</v>
      </c>
      <c r="B18" s="9">
        <v>362</v>
      </c>
      <c r="C18" s="10">
        <v>270</v>
      </c>
      <c r="D18" s="11">
        <f t="shared" si="5"/>
        <v>0.15133779264214048</v>
      </c>
      <c r="E18" s="9">
        <v>133</v>
      </c>
      <c r="F18" s="10">
        <v>117</v>
      </c>
      <c r="G18" s="1">
        <f t="shared" si="6"/>
        <v>0.13697219361483007</v>
      </c>
      <c r="H18" s="17">
        <f t="shared" si="7"/>
        <v>229</v>
      </c>
      <c r="I18" s="18">
        <f t="shared" si="4"/>
        <v>294.2600890368926</v>
      </c>
    </row>
    <row r="19" spans="1:9" ht="14.25">
      <c r="A19" s="31" t="s">
        <v>16</v>
      </c>
      <c r="B19" s="9">
        <v>347</v>
      </c>
      <c r="C19" s="10">
        <v>265</v>
      </c>
      <c r="D19" s="11">
        <f t="shared" si="5"/>
        <v>0.145066889632107</v>
      </c>
      <c r="E19" s="9">
        <v>86</v>
      </c>
      <c r="F19" s="10">
        <v>77</v>
      </c>
      <c r="G19" s="1">
        <f t="shared" si="6"/>
        <v>0.08856848609680741</v>
      </c>
      <c r="H19" s="17">
        <f t="shared" si="7"/>
        <v>261</v>
      </c>
      <c r="I19" s="18">
        <f t="shared" si="4"/>
        <v>275.9601420495359</v>
      </c>
    </row>
    <row r="20" spans="1:9" ht="14.25">
      <c r="A20" s="31" t="s">
        <v>17</v>
      </c>
      <c r="B20" s="9">
        <v>219</v>
      </c>
      <c r="C20" s="10">
        <v>106</v>
      </c>
      <c r="D20" s="11">
        <f t="shared" si="5"/>
        <v>0.09155518394648829</v>
      </c>
      <c r="E20" s="9">
        <v>183</v>
      </c>
      <c r="F20" s="10">
        <v>169</v>
      </c>
      <c r="G20" s="1">
        <f t="shared" si="6"/>
        <v>0.18846549948506694</v>
      </c>
      <c r="H20" s="17">
        <f t="shared" si="7"/>
        <v>36</v>
      </c>
      <c r="I20" s="18">
        <f t="shared" si="4"/>
        <v>199.4918544703016</v>
      </c>
    </row>
    <row r="21" spans="1:9" ht="14.25">
      <c r="A21" s="31" t="s">
        <v>18</v>
      </c>
      <c r="B21" s="9">
        <v>152</v>
      </c>
      <c r="C21" s="10">
        <v>136</v>
      </c>
      <c r="D21" s="11">
        <f t="shared" si="5"/>
        <v>0.06354515050167224</v>
      </c>
      <c r="E21" s="9">
        <v>296</v>
      </c>
      <c r="F21" s="10">
        <v>242</v>
      </c>
      <c r="G21" s="1">
        <f t="shared" si="6"/>
        <v>0.30484037075180226</v>
      </c>
      <c r="H21" s="17">
        <f t="shared" si="7"/>
        <v>-144</v>
      </c>
      <c r="I21" s="18">
        <f t="shared" si="4"/>
        <v>277.5968299530814</v>
      </c>
    </row>
    <row r="22" spans="1:9" ht="14.25">
      <c r="A22" s="31" t="s">
        <v>19</v>
      </c>
      <c r="B22" s="9">
        <v>278</v>
      </c>
      <c r="C22" s="10">
        <v>160</v>
      </c>
      <c r="D22" s="11">
        <f t="shared" si="5"/>
        <v>0.11622073578595318</v>
      </c>
      <c r="E22" s="9">
        <v>57</v>
      </c>
      <c r="F22" s="10">
        <v>49</v>
      </c>
      <c r="G22" s="1">
        <f t="shared" si="6"/>
        <v>0.05870236869207003</v>
      </c>
      <c r="H22" s="17">
        <f t="shared" si="7"/>
        <v>221</v>
      </c>
      <c r="I22" s="18">
        <f t="shared" si="4"/>
        <v>167.3349933516597</v>
      </c>
    </row>
    <row r="23" spans="1:9" ht="14.25">
      <c r="A23" s="31" t="s">
        <v>20</v>
      </c>
      <c r="B23" s="9">
        <v>226</v>
      </c>
      <c r="C23" s="10">
        <v>158</v>
      </c>
      <c r="D23" s="11">
        <f>B23/B$15</f>
        <v>0.09448160535117058</v>
      </c>
      <c r="E23" s="9">
        <v>138</v>
      </c>
      <c r="F23" s="10">
        <v>173</v>
      </c>
      <c r="G23" s="1">
        <f t="shared" si="6"/>
        <v>0.14212152420185376</v>
      </c>
      <c r="H23" s="17">
        <f>B23-E23</f>
        <v>88</v>
      </c>
      <c r="I23" s="18">
        <f>((SQRT((C23/1.645)^2+(F23/1.645)^2)))*1.645</f>
        <v>234.29255216502298</v>
      </c>
    </row>
    <row r="24" spans="1:9" ht="14.25">
      <c r="A24" s="31" t="s">
        <v>21</v>
      </c>
      <c r="B24" s="9">
        <v>212</v>
      </c>
      <c r="C24" s="10">
        <v>152</v>
      </c>
      <c r="D24" s="11">
        <f>B24/B$15</f>
        <v>0.08862876254180602</v>
      </c>
      <c r="E24" s="9">
        <v>57</v>
      </c>
      <c r="F24" s="10">
        <v>85</v>
      </c>
      <c r="G24" s="1">
        <f t="shared" si="6"/>
        <v>0.05870236869207003</v>
      </c>
      <c r="H24" s="17">
        <f>B24-E24</f>
        <v>155</v>
      </c>
      <c r="I24" s="18">
        <f>((SQRT((C24/1.645)^2+(F24/1.645)^2)))*1.645</f>
        <v>174.15223225672418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2084</v>
      </c>
      <c r="C27" s="10">
        <v>360</v>
      </c>
      <c r="D27" s="11">
        <f>B27/B$27</f>
        <v>1</v>
      </c>
      <c r="E27" s="9">
        <v>1045</v>
      </c>
      <c r="F27" s="10">
        <v>279</v>
      </c>
      <c r="G27" s="11">
        <f>E27/E$27</f>
        <v>1</v>
      </c>
      <c r="H27" s="17">
        <f>B27-E27</f>
        <v>1039</v>
      </c>
      <c r="I27" s="18">
        <f>((SQRT((C27/1.645)^2+(F27/1.645)^2)))*1.645</f>
        <v>455.4569134396798</v>
      </c>
    </row>
    <row r="28" spans="1:9" ht="14.25">
      <c r="A28" s="31" t="s">
        <v>22</v>
      </c>
      <c r="B28" s="9">
        <v>317</v>
      </c>
      <c r="C28" s="10">
        <v>144</v>
      </c>
      <c r="D28" s="11">
        <f aca="true" t="shared" si="8" ref="D28:D36">B28/B$27</f>
        <v>0.15211132437619962</v>
      </c>
      <c r="E28" s="9">
        <v>79</v>
      </c>
      <c r="F28" s="10">
        <v>61</v>
      </c>
      <c r="G28" s="11">
        <f aca="true" t="shared" si="9" ref="G28:G36">E28/E$27</f>
        <v>0.07559808612440191</v>
      </c>
      <c r="H28" s="17">
        <f>B28-E28</f>
        <v>238</v>
      </c>
      <c r="I28" s="18">
        <f aca="true" t="shared" si="10" ref="I28:I36">((SQRT((C28/1.645)^2+(F28/1.645)^2)))*1.645</f>
        <v>156.3873396410336</v>
      </c>
    </row>
    <row r="29" spans="1:9" ht="14.25">
      <c r="A29" s="31" t="s">
        <v>23</v>
      </c>
      <c r="B29" s="9">
        <v>653</v>
      </c>
      <c r="C29" s="10">
        <v>207</v>
      </c>
      <c r="D29" s="11">
        <f t="shared" si="8"/>
        <v>0.31333973128598847</v>
      </c>
      <c r="E29" s="9">
        <v>303</v>
      </c>
      <c r="F29" s="10">
        <v>157</v>
      </c>
      <c r="G29" s="11">
        <f t="shared" si="9"/>
        <v>0.28995215311004785</v>
      </c>
      <c r="H29" s="17">
        <f aca="true" t="shared" si="11" ref="H29:H36">B29-E29</f>
        <v>350</v>
      </c>
      <c r="I29" s="18">
        <f t="shared" si="10"/>
        <v>259.8037721050255</v>
      </c>
    </row>
    <row r="30" spans="1:9" ht="14.25">
      <c r="A30" s="31" t="s">
        <v>14</v>
      </c>
      <c r="B30" s="9">
        <v>246</v>
      </c>
      <c r="C30" s="10">
        <v>129</v>
      </c>
      <c r="D30" s="11">
        <f t="shared" si="8"/>
        <v>0.118042226487524</v>
      </c>
      <c r="E30" s="9">
        <v>114</v>
      </c>
      <c r="F30" s="10">
        <v>78</v>
      </c>
      <c r="G30" s="11">
        <f t="shared" si="9"/>
        <v>0.10909090909090909</v>
      </c>
      <c r="H30" s="17">
        <f t="shared" si="11"/>
        <v>132</v>
      </c>
      <c r="I30" s="18">
        <f t="shared" si="10"/>
        <v>150.74813431681338</v>
      </c>
    </row>
    <row r="31" spans="1:9" ht="14.25">
      <c r="A31" s="31" t="s">
        <v>15</v>
      </c>
      <c r="B31" s="9">
        <v>254</v>
      </c>
      <c r="C31" s="10">
        <v>122</v>
      </c>
      <c r="D31" s="11">
        <f t="shared" si="8"/>
        <v>0.1218809980806142</v>
      </c>
      <c r="E31" s="9">
        <v>190</v>
      </c>
      <c r="F31" s="10">
        <v>144</v>
      </c>
      <c r="G31" s="11">
        <f t="shared" si="9"/>
        <v>0.18181818181818182</v>
      </c>
      <c r="H31" s="17">
        <f t="shared" si="11"/>
        <v>64</v>
      </c>
      <c r="I31" s="18">
        <f t="shared" si="10"/>
        <v>188.73261509341728</v>
      </c>
    </row>
    <row r="32" spans="1:9" ht="14.25">
      <c r="A32" s="31" t="s">
        <v>16</v>
      </c>
      <c r="B32" s="9">
        <v>265</v>
      </c>
      <c r="C32" s="10">
        <v>136</v>
      </c>
      <c r="D32" s="11">
        <f t="shared" si="8"/>
        <v>0.12715930902111325</v>
      </c>
      <c r="E32" s="9">
        <v>169</v>
      </c>
      <c r="F32" s="10">
        <v>103</v>
      </c>
      <c r="G32" s="11">
        <f t="shared" si="9"/>
        <v>0.16172248803827752</v>
      </c>
      <c r="H32" s="17">
        <f t="shared" si="11"/>
        <v>96</v>
      </c>
      <c r="I32" s="18">
        <f t="shared" si="10"/>
        <v>170.60187572239644</v>
      </c>
    </row>
    <row r="33" spans="1:9" ht="14.25">
      <c r="A33" s="31" t="s">
        <v>17</v>
      </c>
      <c r="B33" s="9">
        <v>152</v>
      </c>
      <c r="C33" s="10">
        <v>84</v>
      </c>
      <c r="D33" s="11">
        <f t="shared" si="8"/>
        <v>0.07293666026871401</v>
      </c>
      <c r="E33" s="9">
        <v>101</v>
      </c>
      <c r="F33" s="10">
        <v>79</v>
      </c>
      <c r="G33" s="11">
        <f t="shared" si="9"/>
        <v>0.09665071770334928</v>
      </c>
      <c r="H33" s="17">
        <f t="shared" si="11"/>
        <v>51</v>
      </c>
      <c r="I33" s="18">
        <f t="shared" si="10"/>
        <v>115.31261856362468</v>
      </c>
    </row>
    <row r="34" spans="1:9" ht="14.25">
      <c r="A34" s="31" t="s">
        <v>24</v>
      </c>
      <c r="B34" s="9">
        <v>32</v>
      </c>
      <c r="C34" s="10">
        <v>34</v>
      </c>
      <c r="D34" s="11">
        <f t="shared" si="8"/>
        <v>0.015355086372360844</v>
      </c>
      <c r="E34" s="9">
        <v>38</v>
      </c>
      <c r="F34" s="10">
        <v>52</v>
      </c>
      <c r="G34" s="11">
        <f t="shared" si="9"/>
        <v>0.03636363636363636</v>
      </c>
      <c r="H34" s="17">
        <f t="shared" si="11"/>
        <v>-6</v>
      </c>
      <c r="I34" s="18">
        <f t="shared" si="10"/>
        <v>62.128898268036274</v>
      </c>
    </row>
    <row r="35" spans="1:9" ht="14.25">
      <c r="A35" s="31" t="s">
        <v>25</v>
      </c>
      <c r="B35" s="9">
        <v>0</v>
      </c>
      <c r="C35" s="10">
        <v>0</v>
      </c>
      <c r="D35" s="11">
        <f t="shared" si="8"/>
        <v>0</v>
      </c>
      <c r="E35" s="9">
        <v>25</v>
      </c>
      <c r="F35" s="10">
        <v>42</v>
      </c>
      <c r="G35" s="11">
        <f t="shared" si="9"/>
        <v>0.023923444976076555</v>
      </c>
      <c r="H35" s="17">
        <f t="shared" si="11"/>
        <v>-25</v>
      </c>
      <c r="I35" s="18">
        <f t="shared" si="10"/>
        <v>42</v>
      </c>
    </row>
    <row r="36" spans="1:9" ht="14.25">
      <c r="A36" s="31" t="s">
        <v>26</v>
      </c>
      <c r="B36" s="9">
        <v>165</v>
      </c>
      <c r="C36" s="10">
        <v>87</v>
      </c>
      <c r="D36" s="11">
        <f t="shared" si="8"/>
        <v>0.07917466410748561</v>
      </c>
      <c r="E36" s="9">
        <v>26</v>
      </c>
      <c r="F36" s="10">
        <v>39</v>
      </c>
      <c r="G36" s="11">
        <f t="shared" si="9"/>
        <v>0.024880382775119617</v>
      </c>
      <c r="H36" s="17">
        <f t="shared" si="11"/>
        <v>139</v>
      </c>
      <c r="I36" s="18">
        <f t="shared" si="10"/>
        <v>95.34149149242423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Wicomico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9">
        <v>179</v>
      </c>
      <c r="C7" s="10">
        <v>109</v>
      </c>
      <c r="D7" s="11">
        <f aca="true" t="shared" si="0" ref="D7:D12">B7/B$7</f>
        <v>1</v>
      </c>
      <c r="E7" s="9">
        <v>0</v>
      </c>
      <c r="F7" s="10">
        <v>0</v>
      </c>
      <c r="G7" s="1">
        <v>0</v>
      </c>
      <c r="H7" s="17">
        <f aca="true" t="shared" si="1" ref="H7:H12">B7-E7</f>
        <v>179</v>
      </c>
      <c r="I7" s="18">
        <f aca="true" t="shared" si="2" ref="I7:I12">((SQRT((C7/1.645)^2+(F7/1.645)^2)))*1.645</f>
        <v>109</v>
      </c>
    </row>
    <row r="8" spans="1:9" ht="14.25">
      <c r="A8" s="25" t="s">
        <v>8</v>
      </c>
      <c r="B8" s="9">
        <v>9</v>
      </c>
      <c r="C8" s="10">
        <v>41</v>
      </c>
      <c r="D8" s="11">
        <f t="shared" si="0"/>
        <v>0.05027932960893855</v>
      </c>
      <c r="E8" s="9">
        <v>0</v>
      </c>
      <c r="F8" s="10">
        <v>0</v>
      </c>
      <c r="G8" s="1">
        <v>0</v>
      </c>
      <c r="H8" s="17">
        <f t="shared" si="1"/>
        <v>9</v>
      </c>
      <c r="I8" s="18">
        <f t="shared" si="2"/>
        <v>41</v>
      </c>
    </row>
    <row r="9" spans="1:9" ht="14.25">
      <c r="A9" s="25" t="s">
        <v>9</v>
      </c>
      <c r="B9" s="9">
        <v>21</v>
      </c>
      <c r="C9" s="10">
        <v>26</v>
      </c>
      <c r="D9" s="11">
        <f>B9/B$7</f>
        <v>0.11731843575418995</v>
      </c>
      <c r="E9" s="9">
        <v>0</v>
      </c>
      <c r="F9" s="10">
        <v>0</v>
      </c>
      <c r="G9" s="1">
        <v>0</v>
      </c>
      <c r="H9" s="17">
        <f t="shared" si="1"/>
        <v>21</v>
      </c>
      <c r="I9" s="18">
        <f>((SQRT((C9/1.645)^2+(F9/1.645)^2)))*1.645</f>
        <v>26</v>
      </c>
    </row>
    <row r="10" spans="1:9" ht="14.25">
      <c r="A10" s="25" t="s">
        <v>10</v>
      </c>
      <c r="B10" s="19">
        <v>84</v>
      </c>
      <c r="C10" s="19">
        <v>80</v>
      </c>
      <c r="D10" s="11">
        <f>B10/B$7</f>
        <v>0.4692737430167598</v>
      </c>
      <c r="E10" s="9">
        <v>0</v>
      </c>
      <c r="F10" s="10">
        <v>0</v>
      </c>
      <c r="G10" s="1">
        <v>0</v>
      </c>
      <c r="H10" s="17">
        <f t="shared" si="1"/>
        <v>84</v>
      </c>
      <c r="I10" s="18">
        <f>((SQRT((C10/1.645)^2+(F10/1.645)^2)))*1.645</f>
        <v>80</v>
      </c>
    </row>
    <row r="11" spans="1:9" ht="14.25">
      <c r="A11" s="25" t="s">
        <v>11</v>
      </c>
      <c r="B11" s="9">
        <v>50</v>
      </c>
      <c r="C11" s="10">
        <v>50</v>
      </c>
      <c r="D11" s="11">
        <f t="shared" si="0"/>
        <v>0.27932960893854747</v>
      </c>
      <c r="E11" s="9">
        <v>0</v>
      </c>
      <c r="F11" s="10">
        <v>0</v>
      </c>
      <c r="G11" s="1">
        <v>0</v>
      </c>
      <c r="H11" s="17">
        <f t="shared" si="1"/>
        <v>50</v>
      </c>
      <c r="I11" s="18">
        <f t="shared" si="2"/>
        <v>50</v>
      </c>
    </row>
    <row r="12" spans="1:9" ht="14.25">
      <c r="A12" s="25" t="s">
        <v>12</v>
      </c>
      <c r="B12" s="9">
        <v>15</v>
      </c>
      <c r="C12" s="10">
        <v>23</v>
      </c>
      <c r="D12" s="11">
        <f t="shared" si="0"/>
        <v>0.08379888268156424</v>
      </c>
      <c r="E12" s="9">
        <v>0</v>
      </c>
      <c r="F12" s="10">
        <v>0</v>
      </c>
      <c r="G12" s="1">
        <v>0</v>
      </c>
      <c r="H12" s="17">
        <f t="shared" si="1"/>
        <v>15</v>
      </c>
      <c r="I12" s="18">
        <f t="shared" si="2"/>
        <v>23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389</v>
      </c>
      <c r="C15" s="10">
        <v>256</v>
      </c>
      <c r="D15" s="11">
        <f>B15/B$15</f>
        <v>1</v>
      </c>
      <c r="E15" s="9">
        <v>0</v>
      </c>
      <c r="F15" s="10">
        <v>0</v>
      </c>
      <c r="G15" s="1">
        <v>0</v>
      </c>
      <c r="H15" s="17">
        <f>B15-E15</f>
        <v>389</v>
      </c>
      <c r="I15" s="18">
        <f aca="true" t="shared" si="3" ref="I15:I24">((SQRT((C15/1.645)^2+(F15/1.645)^2)))*1.645</f>
        <v>256</v>
      </c>
    </row>
    <row r="16" spans="1:9" ht="14.25">
      <c r="A16" s="25" t="s">
        <v>13</v>
      </c>
      <c r="B16" s="9">
        <v>54</v>
      </c>
      <c r="C16" s="10">
        <v>82</v>
      </c>
      <c r="D16" s="11">
        <f aca="true" t="shared" si="4" ref="D16:D24">B16/B$15</f>
        <v>0.13881748071979436</v>
      </c>
      <c r="E16" s="9">
        <v>0</v>
      </c>
      <c r="F16" s="10">
        <v>0</v>
      </c>
      <c r="G16" s="1">
        <v>0</v>
      </c>
      <c r="H16" s="17">
        <f aca="true" t="shared" si="5" ref="H16:H24">B16-E16</f>
        <v>54</v>
      </c>
      <c r="I16" s="18">
        <f t="shared" si="3"/>
        <v>82</v>
      </c>
    </row>
    <row r="17" spans="1:9" ht="14.25">
      <c r="A17" s="25" t="s">
        <v>14</v>
      </c>
      <c r="B17" s="9">
        <v>0</v>
      </c>
      <c r="C17" s="10">
        <v>0</v>
      </c>
      <c r="D17" s="11">
        <f t="shared" si="4"/>
        <v>0</v>
      </c>
      <c r="E17" s="9">
        <v>0</v>
      </c>
      <c r="F17" s="10">
        <v>0</v>
      </c>
      <c r="G17" s="1">
        <v>0</v>
      </c>
      <c r="H17" s="17">
        <f t="shared" si="5"/>
        <v>0</v>
      </c>
      <c r="I17" s="18">
        <f t="shared" si="3"/>
        <v>0</v>
      </c>
    </row>
    <row r="18" spans="1:9" ht="14.25">
      <c r="A18" s="25" t="s">
        <v>15</v>
      </c>
      <c r="B18" s="9">
        <v>32</v>
      </c>
      <c r="C18" s="10">
        <v>38</v>
      </c>
      <c r="D18" s="11">
        <f t="shared" si="4"/>
        <v>0.08226221079691516</v>
      </c>
      <c r="E18" s="9">
        <v>0</v>
      </c>
      <c r="F18" s="10">
        <v>0</v>
      </c>
      <c r="G18" s="1">
        <v>0</v>
      </c>
      <c r="H18" s="17">
        <f t="shared" si="5"/>
        <v>32</v>
      </c>
      <c r="I18" s="18">
        <f t="shared" si="3"/>
        <v>38</v>
      </c>
    </row>
    <row r="19" spans="1:9" ht="14.25">
      <c r="A19" s="25" t="s">
        <v>16</v>
      </c>
      <c r="B19" s="9">
        <v>0</v>
      </c>
      <c r="C19" s="10">
        <v>0</v>
      </c>
      <c r="D19" s="11">
        <f t="shared" si="4"/>
        <v>0</v>
      </c>
      <c r="E19" s="9">
        <v>0</v>
      </c>
      <c r="F19" s="10">
        <v>0</v>
      </c>
      <c r="G19" s="1">
        <v>0</v>
      </c>
      <c r="H19" s="17">
        <f t="shared" si="5"/>
        <v>0</v>
      </c>
      <c r="I19" s="18">
        <f t="shared" si="3"/>
        <v>0</v>
      </c>
    </row>
    <row r="20" spans="1:9" ht="14.25">
      <c r="A20" s="25" t="s">
        <v>17</v>
      </c>
      <c r="B20" s="9">
        <v>58</v>
      </c>
      <c r="C20" s="10">
        <v>105</v>
      </c>
      <c r="D20" s="11">
        <f t="shared" si="4"/>
        <v>0.14910025706940874</v>
      </c>
      <c r="E20" s="9">
        <v>0</v>
      </c>
      <c r="F20" s="10">
        <v>0</v>
      </c>
      <c r="G20" s="1">
        <v>0</v>
      </c>
      <c r="H20" s="17">
        <f t="shared" si="5"/>
        <v>58</v>
      </c>
      <c r="I20" s="18">
        <f t="shared" si="3"/>
        <v>105</v>
      </c>
    </row>
    <row r="21" spans="1:9" ht="14.25">
      <c r="A21" s="25" t="s">
        <v>18</v>
      </c>
      <c r="B21" s="9">
        <v>51</v>
      </c>
      <c r="C21" s="10">
        <v>52</v>
      </c>
      <c r="D21" s="11">
        <f t="shared" si="4"/>
        <v>0.13110539845758354</v>
      </c>
      <c r="E21" s="9">
        <v>0</v>
      </c>
      <c r="F21" s="10">
        <v>0</v>
      </c>
      <c r="G21" s="1">
        <v>0</v>
      </c>
      <c r="H21" s="17">
        <f t="shared" si="5"/>
        <v>51</v>
      </c>
      <c r="I21" s="18">
        <f t="shared" si="3"/>
        <v>52</v>
      </c>
    </row>
    <row r="22" spans="1:9" ht="14.25">
      <c r="A22" s="25" t="s">
        <v>19</v>
      </c>
      <c r="B22" s="9">
        <v>47</v>
      </c>
      <c r="C22" s="10">
        <v>49</v>
      </c>
      <c r="D22" s="11">
        <f t="shared" si="4"/>
        <v>0.12082262210796915</v>
      </c>
      <c r="E22" s="9">
        <v>0</v>
      </c>
      <c r="F22" s="10">
        <v>0</v>
      </c>
      <c r="G22" s="1">
        <v>0</v>
      </c>
      <c r="H22" s="17">
        <f t="shared" si="5"/>
        <v>47</v>
      </c>
      <c r="I22" s="18">
        <f t="shared" si="3"/>
        <v>49</v>
      </c>
    </row>
    <row r="23" spans="1:9" ht="14.25">
      <c r="A23" s="25" t="s">
        <v>20</v>
      </c>
      <c r="B23" s="9">
        <v>147</v>
      </c>
      <c r="C23" s="10">
        <v>203</v>
      </c>
      <c r="D23" s="11">
        <f t="shared" si="4"/>
        <v>0.37789203084832906</v>
      </c>
      <c r="E23" s="9">
        <v>0</v>
      </c>
      <c r="F23" s="10">
        <v>0</v>
      </c>
      <c r="G23" s="1">
        <v>0</v>
      </c>
      <c r="H23" s="17">
        <f t="shared" si="5"/>
        <v>147</v>
      </c>
      <c r="I23" s="18">
        <f t="shared" si="3"/>
        <v>203</v>
      </c>
    </row>
    <row r="24" spans="1:9" ht="14.25">
      <c r="A24" s="25" t="s">
        <v>21</v>
      </c>
      <c r="B24" s="9">
        <v>0</v>
      </c>
      <c r="C24" s="10">
        <v>0</v>
      </c>
      <c r="D24" s="11">
        <f t="shared" si="4"/>
        <v>0</v>
      </c>
      <c r="E24" s="9">
        <v>0</v>
      </c>
      <c r="F24" s="10">
        <v>0</v>
      </c>
      <c r="G24" s="1">
        <v>0</v>
      </c>
      <c r="H24" s="17">
        <f t="shared" si="5"/>
        <v>0</v>
      </c>
      <c r="I24" s="18">
        <f t="shared" si="3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374</v>
      </c>
      <c r="C27" s="10">
        <v>167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374</v>
      </c>
      <c r="I27" s="18">
        <f>((SQRT((C27/1.645)^2+(F27/1.645)^2)))*1.645</f>
        <v>167</v>
      </c>
    </row>
    <row r="28" spans="1:9" ht="14.25">
      <c r="A28" s="25" t="s">
        <v>22</v>
      </c>
      <c r="B28" s="9">
        <v>139</v>
      </c>
      <c r="C28" s="10">
        <v>118</v>
      </c>
      <c r="D28" s="11">
        <f aca="true" t="shared" si="6" ref="D28:D36">B28/B$27</f>
        <v>0.3716577540106952</v>
      </c>
      <c r="E28" s="9">
        <v>0</v>
      </c>
      <c r="F28" s="10">
        <v>0</v>
      </c>
      <c r="G28" s="1">
        <v>0</v>
      </c>
      <c r="H28" s="17">
        <f>B28-E28</f>
        <v>139</v>
      </c>
      <c r="I28" s="18">
        <f aca="true" t="shared" si="7" ref="I28:I36">((SQRT((C28/1.645)^2+(F28/1.645)^2)))*1.645</f>
        <v>118</v>
      </c>
    </row>
    <row r="29" spans="1:9" ht="14.25">
      <c r="A29" s="25" t="s">
        <v>23</v>
      </c>
      <c r="B29" s="9">
        <v>50</v>
      </c>
      <c r="C29" s="10">
        <v>40</v>
      </c>
      <c r="D29" s="11">
        <f t="shared" si="6"/>
        <v>0.13368983957219252</v>
      </c>
      <c r="E29" s="9">
        <v>0</v>
      </c>
      <c r="F29" s="10">
        <v>0</v>
      </c>
      <c r="G29" s="1">
        <v>0</v>
      </c>
      <c r="H29" s="17">
        <f aca="true" t="shared" si="8" ref="H29:H36">B29-E29</f>
        <v>50</v>
      </c>
      <c r="I29" s="18">
        <f t="shared" si="7"/>
        <v>40</v>
      </c>
    </row>
    <row r="30" spans="1:9" ht="14.25">
      <c r="A30" s="25" t="s">
        <v>14</v>
      </c>
      <c r="B30" s="9">
        <v>29</v>
      </c>
      <c r="C30" s="10">
        <v>42</v>
      </c>
      <c r="D30" s="11">
        <f t="shared" si="6"/>
        <v>0.07754010695187166</v>
      </c>
      <c r="E30" s="9">
        <v>0</v>
      </c>
      <c r="F30" s="10">
        <v>0</v>
      </c>
      <c r="G30" s="1">
        <v>0</v>
      </c>
      <c r="H30" s="17">
        <f t="shared" si="8"/>
        <v>29</v>
      </c>
      <c r="I30" s="18">
        <f t="shared" si="7"/>
        <v>42</v>
      </c>
    </row>
    <row r="31" spans="1:9" ht="14.25">
      <c r="A31" s="25" t="s">
        <v>15</v>
      </c>
      <c r="B31" s="9">
        <v>23</v>
      </c>
      <c r="C31" s="10">
        <v>49</v>
      </c>
      <c r="D31" s="11">
        <f t="shared" si="6"/>
        <v>0.06149732620320856</v>
      </c>
      <c r="E31" s="9">
        <v>0</v>
      </c>
      <c r="F31" s="10">
        <v>0</v>
      </c>
      <c r="G31" s="1">
        <v>0</v>
      </c>
      <c r="H31" s="17">
        <f t="shared" si="8"/>
        <v>23</v>
      </c>
      <c r="I31" s="18">
        <f t="shared" si="7"/>
        <v>49</v>
      </c>
    </row>
    <row r="32" spans="1:9" ht="14.25">
      <c r="A32" s="25" t="s">
        <v>16</v>
      </c>
      <c r="B32" s="9">
        <v>27</v>
      </c>
      <c r="C32" s="10">
        <v>32</v>
      </c>
      <c r="D32" s="11">
        <f t="shared" si="6"/>
        <v>0.07219251336898395</v>
      </c>
      <c r="E32" s="9">
        <v>0</v>
      </c>
      <c r="F32" s="10">
        <v>0</v>
      </c>
      <c r="G32" s="1">
        <v>0</v>
      </c>
      <c r="H32" s="17">
        <f t="shared" si="8"/>
        <v>27</v>
      </c>
      <c r="I32" s="18">
        <f t="shared" si="7"/>
        <v>32</v>
      </c>
    </row>
    <row r="33" spans="1:9" ht="14.25">
      <c r="A33" s="25" t="s">
        <v>17</v>
      </c>
      <c r="B33" s="9">
        <v>42</v>
      </c>
      <c r="C33" s="10">
        <v>46</v>
      </c>
      <c r="D33" s="11">
        <f t="shared" si="6"/>
        <v>0.11229946524064172</v>
      </c>
      <c r="E33" s="9">
        <v>0</v>
      </c>
      <c r="F33" s="10">
        <v>0</v>
      </c>
      <c r="G33" s="1">
        <v>0</v>
      </c>
      <c r="H33" s="17">
        <f t="shared" si="8"/>
        <v>42</v>
      </c>
      <c r="I33" s="18">
        <f t="shared" si="7"/>
        <v>46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6"/>
        <v>0</v>
      </c>
      <c r="E34" s="9">
        <v>0</v>
      </c>
      <c r="F34" s="10">
        <v>0</v>
      </c>
      <c r="G34" s="1">
        <v>0</v>
      </c>
      <c r="H34" s="17">
        <f t="shared" si="8"/>
        <v>0</v>
      </c>
      <c r="I34" s="18">
        <f t="shared" si="7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6"/>
        <v>0</v>
      </c>
      <c r="E35" s="9">
        <v>0</v>
      </c>
      <c r="F35" s="10">
        <v>0</v>
      </c>
      <c r="G35" s="1">
        <v>0</v>
      </c>
      <c r="H35" s="17">
        <f t="shared" si="8"/>
        <v>0</v>
      </c>
      <c r="I35" s="18">
        <f t="shared" si="7"/>
        <v>0</v>
      </c>
    </row>
    <row r="36" spans="1:9" ht="14.25">
      <c r="A36" s="25" t="s">
        <v>26</v>
      </c>
      <c r="B36" s="9">
        <v>64</v>
      </c>
      <c r="C36" s="10">
        <v>72</v>
      </c>
      <c r="D36" s="11">
        <f t="shared" si="6"/>
        <v>0.1711229946524064</v>
      </c>
      <c r="E36" s="9">
        <v>0</v>
      </c>
      <c r="F36" s="10">
        <v>0</v>
      </c>
      <c r="G36" s="1">
        <v>0</v>
      </c>
      <c r="H36" s="17">
        <f t="shared" si="8"/>
        <v>64</v>
      </c>
      <c r="I36" s="18">
        <f t="shared" si="7"/>
        <v>72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2014-03-04T19:20:25Z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