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36" windowWidth="15012" windowHeight="8232" activeTab="3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<sst xmlns="http://schemas.openxmlformats.org/spreadsheetml/2006/main" count="237" uniqueCount="41">
  <si>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</si>
  <si>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</si>
  <si>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</si>
  <si>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</si>
  <si>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</si>
  <si>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</si>
  <si>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</si>
  <si>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</si>
  <si>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</si>
  <si>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</si>
  <si>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</si>
  <si>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</si>
  <si>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</si>
  <si>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</si>
  <si>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</si>
  <si>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</si>
  <si>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</si>
  <si>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</si>
  <si>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</si>
  <si>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</si>
  <si>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</si>
  <si>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</si>
  <si>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</si>
  <si>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</si>
  <si>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</si>
  <si>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</si>
  <si>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</si>
  <si>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</si>
  <si>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</si>
  <si>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</si>
  <si>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</si>
  <si>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</si>
  <si>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</si>
  <si>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</si>
  <si>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</si>
  <si>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</si>
  <si>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</si>
  <si>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</si>
  <si>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</si>
  <si>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</si>
  <si>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Maryland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</si>
</sst>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Maryland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201808</v>
      </c>
      <c r="C7" s="19">
        <f>((SQRT((Intra!C7/1.645)^2+(Inter!C7/1.645)^2+(Foreign!C7/1.645)^2))*1.645)</f>
        <v>3757.310474262142</v>
      </c>
      <c r="D7" s="11">
        <f aca="true" t="shared" si="0" ref="D7:D12">B7/B$7</f>
        <v>1</v>
      </c>
      <c r="E7" s="9">
        <f>Intra!E7+Inter!E7+Foreign!E7</f>
        <v>176475</v>
      </c>
      <c r="F7" s="10">
        <f>((SQRT((Intra!F7/1.645)^2+(Inter!F7/1.645)^2+(Foreign!F7/1.645)^2))*1.645)</f>
        <v>3516.0255971764477</v>
      </c>
      <c r="G7" s="1">
        <f aca="true" t="shared" si="1" ref="G7:G12">E7/E$7</f>
        <v>1</v>
      </c>
      <c r="H7" s="17">
        <f>Intra!H7+Inter!H7+Foreign!H7</f>
        <v>25333</v>
      </c>
      <c r="I7" s="18">
        <f>((SQRT((Intra!I7/1.645)^2+(Inter!I7/1.645)^2+(Foreign!I7/1.645)^2))*1.645)</f>
        <v>3591.2875128566357</v>
      </c>
      <c r="K7" s="21"/>
    </row>
    <row r="8" spans="1:11" ht="14.25">
      <c r="A8" s="43" t="s">
        <v>8</v>
      </c>
      <c r="B8" s="9">
        <f>Intra!B8+Inter!B8+Foreign!B8</f>
        <v>22793</v>
      </c>
      <c r="C8" s="19">
        <f>((SQRT((Intra!C8/1.645)^2+(Inter!C8/1.645)^2+(Foreign!C8/1.645)^2))*1.645)</f>
        <v>1308.274053858747</v>
      </c>
      <c r="D8" s="11">
        <f t="shared" si="0"/>
        <v>0.11294398636327599</v>
      </c>
      <c r="E8" s="9">
        <f>Intra!E8+Inter!E8+Foreign!E8</f>
        <v>19290</v>
      </c>
      <c r="F8" s="10">
        <f>((SQRT((Intra!F8/1.645)^2+(Inter!F8/1.645)^2+(Foreign!F8/1.645)^2))*1.645)</f>
        <v>1181.0952544143086</v>
      </c>
      <c r="G8" s="1">
        <f t="shared" si="1"/>
        <v>0.10930726731831704</v>
      </c>
      <c r="H8" s="17">
        <f>Intra!H8+Inter!H8+Foreign!H8</f>
        <v>3503</v>
      </c>
      <c r="I8" s="18">
        <f>((SQRT((Intra!I8/1.645)^2+(Inter!I8/1.645)^2+(Foreign!I8/1.645)^2))*1.645)</f>
        <v>1115.399928276849</v>
      </c>
      <c r="K8" s="21"/>
    </row>
    <row r="9" spans="1:11" ht="14.25">
      <c r="A9" s="43" t="s">
        <v>9</v>
      </c>
      <c r="B9" s="9">
        <f>Intra!B9+Inter!B9+Foreign!B9</f>
        <v>43579</v>
      </c>
      <c r="C9" s="10">
        <f>((SQRT((Intra!C9/1.645)^2+(Inter!C9/1.645)^2+(Foreign!C9/1.645)^2))*1.645)</f>
        <v>1796.495755630945</v>
      </c>
      <c r="D9" s="11">
        <f t="shared" si="0"/>
        <v>0.21594287639736778</v>
      </c>
      <c r="E9" s="9">
        <f>Intra!E9+Inter!E9+Foreign!E9</f>
        <v>38793</v>
      </c>
      <c r="F9" s="10">
        <f>((SQRT((Intra!F9/1.645)^2+(Inter!F9/1.645)^2+(Foreign!F9/1.645)^2))*1.645)</f>
        <v>1691.8395313977032</v>
      </c>
      <c r="G9" s="1">
        <f t="shared" si="1"/>
        <v>0.21982150446238843</v>
      </c>
      <c r="H9" s="17">
        <f>Intra!H9+Inter!H9+Foreign!H9</f>
        <v>4786</v>
      </c>
      <c r="I9" s="18">
        <f>((SQRT((Intra!I9/1.645)^2+(Inter!I9/1.645)^2+(Foreign!I9/1.645)^2))*1.645)</f>
        <v>1535.5148973552814</v>
      </c>
      <c r="K9" s="21"/>
    </row>
    <row r="10" spans="1:11" ht="14.25">
      <c r="A10" s="43" t="s">
        <v>10</v>
      </c>
      <c r="B10" s="9">
        <f>Intra!B10+Inter!B10+Foreign!B10</f>
        <v>48367</v>
      </c>
      <c r="C10" s="19">
        <f>((SQRT((Intra!C10/1.645)^2+(Inter!C10/1.645)^2+(Foreign!C10/1.645)^2))*1.645)</f>
        <v>1813.945974939717</v>
      </c>
      <c r="D10" s="11">
        <f t="shared" si="0"/>
        <v>0.23966839768492826</v>
      </c>
      <c r="E10" s="9">
        <f>Intra!E10+Inter!E10+Foreign!E10</f>
        <v>46578</v>
      </c>
      <c r="F10" s="10">
        <f>((SQRT((Intra!F10/1.645)^2+(Inter!F10/1.645)^2+(Foreign!F10/1.645)^2))*1.645)</f>
        <v>1807.876378517071</v>
      </c>
      <c r="G10" s="1">
        <f t="shared" si="1"/>
        <v>0.26393540161495965</v>
      </c>
      <c r="H10" s="17">
        <f>Intra!H10+Inter!H10+Foreign!H10</f>
        <v>1789</v>
      </c>
      <c r="I10" s="18">
        <f>((SQRT((Intra!I10/1.645)^2+(Inter!I10/1.645)^2+(Foreign!I10/1.645)^2))*1.645)</f>
        <v>1716.4338029763921</v>
      </c>
      <c r="K10" s="21"/>
    </row>
    <row r="11" spans="1:11" s="2" customFormat="1" ht="14.25">
      <c r="A11" s="43" t="s">
        <v>11</v>
      </c>
      <c r="B11" s="9">
        <f>Intra!B11+Inter!B11+Foreign!B11</f>
        <v>48026</v>
      </c>
      <c r="C11" s="10">
        <f>((SQRT((Intra!C11/1.645)^2+(Inter!C11/1.645)^2+(Foreign!C11/1.645)^2))*1.645)</f>
        <v>1844.7387348890359</v>
      </c>
      <c r="D11" s="11">
        <f t="shared" si="0"/>
        <v>0.2379786727979069</v>
      </c>
      <c r="E11" s="9">
        <f>Intra!E11+Inter!E11+Foreign!E11</f>
        <v>42235</v>
      </c>
      <c r="F11" s="10">
        <f>((SQRT((Intra!F11/1.645)^2+(Inter!F11/1.645)^2+(Foreign!F11/1.645)^2))*1.645)</f>
        <v>1730.2127036870352</v>
      </c>
      <c r="G11" s="1">
        <f t="shared" si="1"/>
        <v>0.23932568352457856</v>
      </c>
      <c r="H11" s="17">
        <f>Intra!H11+Inter!H11+Foreign!H11</f>
        <v>5791</v>
      </c>
      <c r="I11" s="18">
        <f>((SQRT((Intra!I11/1.645)^2+(Inter!I11/1.645)^2+(Foreign!I11/1.645)^2))*1.645)</f>
        <v>1800.4513323053197</v>
      </c>
      <c r="K11" s="21"/>
    </row>
    <row r="12" spans="1:11" s="2" customFormat="1" ht="14.25">
      <c r="A12" s="43" t="s">
        <v>12</v>
      </c>
      <c r="B12" s="9">
        <f>Intra!B12+Inter!B12+Foreign!B12</f>
        <v>39043</v>
      </c>
      <c r="C12" s="10">
        <f>((SQRT((Intra!C12/1.645)^2+(Inter!C12/1.645)^2+(Foreign!C12/1.645)^2))*1.645)</f>
        <v>1577.663145287992</v>
      </c>
      <c r="D12" s="11">
        <f t="shared" si="0"/>
        <v>0.19346606675652106</v>
      </c>
      <c r="E12" s="9">
        <f>Intra!E12+Inter!E12+Foreign!E12</f>
        <v>29579</v>
      </c>
      <c r="F12" s="10">
        <f>((SQRT((Intra!F12/1.645)^2+(Inter!F12/1.645)^2+(Foreign!F12/1.645)^2))*1.645)</f>
        <v>1360.080144697363</v>
      </c>
      <c r="G12" s="1">
        <f t="shared" si="1"/>
        <v>0.16761014307975633</v>
      </c>
      <c r="H12" s="17">
        <f>Intra!H12+Inter!H12+Foreign!H12</f>
        <v>9464</v>
      </c>
      <c r="I12" s="18">
        <f>((SQRT((Intra!I12/1.645)^2+(Inter!I12/1.645)^2+(Foreign!I12/1.645)^2))*1.645)</f>
        <v>1763.3850969087837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311474</v>
      </c>
      <c r="C15" s="10">
        <f>((SQRT((Intra!C15/1.645)^2+(Inter!C15/1.645)^2+(Foreign!C15/1.645)^2))*1.645)</f>
        <v>6411.985184012827</v>
      </c>
      <c r="D15" s="11">
        <f>B15/B$15</f>
        <v>1</v>
      </c>
      <c r="E15" s="9">
        <f>Intra!E15+Inter!E15+Foreign!E15</f>
        <v>264981</v>
      </c>
      <c r="F15" s="10">
        <f>((SQRT((Intra!F15/1.645)^2+(Inter!F15/1.645)^2+(Foreign!F15/1.645)^2))*1.645)</f>
        <v>6033.306224616815</v>
      </c>
      <c r="G15" s="1">
        <f>E15/E$15</f>
        <v>1</v>
      </c>
      <c r="H15" s="17">
        <f>Intra!H15+Inter!H15+Foreign!H15</f>
        <v>46493</v>
      </c>
      <c r="I15" s="18">
        <f>((SQRT((Intra!I15/1.645)^2+(Inter!I15/1.645)^2+(Foreign!I15/1.645)^2))*1.645)</f>
        <v>6159.945616643056</v>
      </c>
      <c r="K15" s="21"/>
    </row>
    <row r="16" spans="1:11" ht="14.25">
      <c r="A16" s="43" t="s">
        <v>13</v>
      </c>
      <c r="B16" s="9">
        <f>Intra!B16+Inter!B16+Foreign!B16</f>
        <v>15917</v>
      </c>
      <c r="C16" s="10">
        <f>((SQRT((Intra!C16/1.645)^2+(Inter!C16/1.645)^2+(Foreign!C16/1.645)^2))*1.645)</f>
        <v>1465.9143904062064</v>
      </c>
      <c r="D16" s="11">
        <f aca="true" t="shared" si="2" ref="D16:D24">B16/B$15</f>
        <v>0.051102178673019256</v>
      </c>
      <c r="E16" s="9">
        <f>Intra!E16+Inter!E16+Foreign!E16</f>
        <v>14382</v>
      </c>
      <c r="F16" s="10">
        <f>((SQRT((Intra!F16/1.645)^2+(Inter!F16/1.645)^2+(Foreign!F16/1.645)^2))*1.645)</f>
        <v>1301.3977101562764</v>
      </c>
      <c r="G16" s="1">
        <f aca="true" t="shared" si="3" ref="G16:G24">E16/E$15</f>
        <v>0.054275589570572984</v>
      </c>
      <c r="H16" s="17">
        <f>Intra!H16+Inter!H16+Foreign!H16</f>
        <v>1535</v>
      </c>
      <c r="I16" s="18">
        <f>((SQRT((Intra!I16/1.645)^2+(Inter!I16/1.645)^2+(Foreign!I16/1.645)^2))*1.645)</f>
        <v>1366.1877616199026</v>
      </c>
      <c r="K16" s="21"/>
    </row>
    <row r="17" spans="1:11" ht="14.25">
      <c r="A17" s="43" t="s">
        <v>14</v>
      </c>
      <c r="B17" s="9">
        <f>Intra!B17+Inter!B17+Foreign!B17</f>
        <v>9374</v>
      </c>
      <c r="C17" s="10">
        <f>((SQRT((Intra!C17/1.645)^2+(Inter!C17/1.645)^2+(Foreign!C17/1.645)^2))*1.645)</f>
        <v>1241.007655093231</v>
      </c>
      <c r="D17" s="11">
        <f t="shared" si="2"/>
        <v>0.030095609906444838</v>
      </c>
      <c r="E17" s="9">
        <f>Intra!E17+Inter!E17+Foreign!E17</f>
        <v>7821</v>
      </c>
      <c r="F17" s="10">
        <f>((SQRT((Intra!F17/1.645)^2+(Inter!F17/1.645)^2+(Foreign!F17/1.645)^2))*1.645)</f>
        <v>990.7916027096718</v>
      </c>
      <c r="G17" s="1">
        <f t="shared" si="3"/>
        <v>0.02951532374019269</v>
      </c>
      <c r="H17" s="17">
        <f>Intra!H17+Inter!H17+Foreign!H17</f>
        <v>1553</v>
      </c>
      <c r="I17" s="18">
        <f>((SQRT((Intra!I17/1.645)^2+(Inter!I17/1.645)^2+(Foreign!I17/1.645)^2))*1.645)</f>
        <v>1066.4520617449243</v>
      </c>
      <c r="K17" s="21"/>
    </row>
    <row r="18" spans="1:11" ht="14.25">
      <c r="A18" s="43" t="s">
        <v>15</v>
      </c>
      <c r="B18" s="9">
        <f>Intra!B18+Inter!B18+Foreign!B18</f>
        <v>18000</v>
      </c>
      <c r="C18" s="10">
        <f>((SQRT((Intra!C18/1.645)^2+(Inter!C18/1.645)^2+(Foreign!C18/1.645)^2))*1.645)</f>
        <v>1501.452962966206</v>
      </c>
      <c r="D18" s="11">
        <f t="shared" si="2"/>
        <v>0.0577897352588017</v>
      </c>
      <c r="E18" s="9">
        <f>Intra!E18+Inter!E18+Foreign!E18</f>
        <v>17234</v>
      </c>
      <c r="F18" s="10">
        <f>((SQRT((Intra!F18/1.645)^2+(Inter!F18/1.645)^2+(Foreign!F18/1.645)^2))*1.645)</f>
        <v>1397.0830326075827</v>
      </c>
      <c r="G18" s="1">
        <f t="shared" si="3"/>
        <v>0.06503862541087851</v>
      </c>
      <c r="H18" s="17">
        <f>Intra!H18+Inter!H18+Foreign!H18</f>
        <v>766</v>
      </c>
      <c r="I18" s="18">
        <f>((SQRT((Intra!I18/1.645)^2+(Inter!I18/1.645)^2+(Foreign!I18/1.645)^2))*1.645)</f>
        <v>1493.3619788919232</v>
      </c>
      <c r="K18" s="21"/>
    </row>
    <row r="19" spans="1:11" s="2" customFormat="1" ht="14.25">
      <c r="A19" s="43" t="s">
        <v>16</v>
      </c>
      <c r="B19" s="9">
        <f>Intra!B19+Inter!B19+Foreign!B19</f>
        <v>22435</v>
      </c>
      <c r="C19" s="10">
        <f>((SQRT((Intra!C19/1.645)^2+(Inter!C19/1.645)^2+(Foreign!C19/1.645)^2))*1.645)</f>
        <v>1787.025181691629</v>
      </c>
      <c r="D19" s="11">
        <f t="shared" si="2"/>
        <v>0.07202848391840089</v>
      </c>
      <c r="E19" s="9">
        <f>Intra!E19+Inter!E19+Foreign!E19</f>
        <v>22169</v>
      </c>
      <c r="F19" s="10">
        <f>((SQRT((Intra!F19/1.645)^2+(Inter!F19/1.645)^2+(Foreign!F19/1.645)^2))*1.645)</f>
        <v>1800.3249706650186</v>
      </c>
      <c r="G19" s="1">
        <f t="shared" si="3"/>
        <v>0.08366260222431042</v>
      </c>
      <c r="H19" s="17">
        <f>Intra!H19+Inter!H19+Foreign!H19</f>
        <v>266</v>
      </c>
      <c r="I19" s="18">
        <f>((SQRT((Intra!I19/1.645)^2+(Inter!I19/1.645)^2+(Foreign!I19/1.645)^2))*1.645)</f>
        <v>1712.8838255993894</v>
      </c>
      <c r="K19" s="21"/>
    </row>
    <row r="20" spans="1:11" s="2" customFormat="1" ht="14.25">
      <c r="A20" s="43" t="s">
        <v>17</v>
      </c>
      <c r="B20" s="9">
        <f>Intra!B20+Inter!B20+Foreign!B20</f>
        <v>38243</v>
      </c>
      <c r="C20" s="10">
        <f>((SQRT((Intra!C20/1.645)^2+(Inter!C20/1.645)^2+(Foreign!C20/1.645)^2))*1.645)</f>
        <v>2378.101343509145</v>
      </c>
      <c r="D20" s="11">
        <f t="shared" si="2"/>
        <v>0.12278071363901963</v>
      </c>
      <c r="E20" s="9">
        <f>Intra!E20+Inter!E20+Foreign!E20</f>
        <v>34626</v>
      </c>
      <c r="F20" s="10">
        <f>((SQRT((Intra!F20/1.645)^2+(Inter!F20/1.645)^2+(Foreign!F20/1.645)^2))*1.645)</f>
        <v>2303.042552798363</v>
      </c>
      <c r="G20" s="1">
        <f t="shared" si="3"/>
        <v>0.13067351998822557</v>
      </c>
      <c r="H20" s="17">
        <f>Intra!H20+Inter!H20+Foreign!H20</f>
        <v>3617</v>
      </c>
      <c r="I20" s="18">
        <f>((SQRT((Intra!I20/1.645)^2+(Inter!I20/1.645)^2+(Foreign!I20/1.645)^2))*1.645)</f>
        <v>2057.245488511276</v>
      </c>
      <c r="K20" s="21"/>
    </row>
    <row r="21" spans="1:11" s="2" customFormat="1" ht="14.25">
      <c r="A21" s="43" t="s">
        <v>18</v>
      </c>
      <c r="B21" s="9">
        <f>Intra!B21+Inter!B21+Foreign!B21</f>
        <v>58958</v>
      </c>
      <c r="C21" s="10">
        <f>((SQRT((Intra!C21/1.645)^2+(Inter!C21/1.645)^2+(Foreign!C21/1.645)^2))*1.645)</f>
        <v>2814.8978667084884</v>
      </c>
      <c r="D21" s="11">
        <f t="shared" si="2"/>
        <v>0.18928706729935724</v>
      </c>
      <c r="E21" s="9">
        <f>Intra!E21+Inter!E21+Foreign!E21</f>
        <v>49910</v>
      </c>
      <c r="F21" s="10">
        <f>((SQRT((Intra!F21/1.645)^2+(Inter!F21/1.645)^2+(Foreign!F21/1.645)^2))*1.645)</f>
        <v>2757.335670534148</v>
      </c>
      <c r="G21" s="1">
        <f t="shared" si="3"/>
        <v>0.1883531272053468</v>
      </c>
      <c r="H21" s="17">
        <f>Intra!H21+Inter!H21+Foreign!H21</f>
        <v>9048</v>
      </c>
      <c r="I21" s="18">
        <f>((SQRT((Intra!I21/1.645)^2+(Inter!I21/1.645)^2+(Foreign!I21/1.645)^2))*1.645)</f>
        <v>2621.7837439422806</v>
      </c>
      <c r="K21" s="21"/>
    </row>
    <row r="22" spans="1:11" s="2" customFormat="1" ht="14.25">
      <c r="A22" s="43" t="s">
        <v>19</v>
      </c>
      <c r="B22" s="9">
        <f>Intra!B22+Inter!B22+Foreign!B22</f>
        <v>45266</v>
      </c>
      <c r="C22" s="10">
        <f>((SQRT((Intra!C22/1.645)^2+(Inter!C22/1.645)^2+(Foreign!C22/1.645)^2))*1.645)</f>
        <v>2487.3640666376123</v>
      </c>
      <c r="D22" s="11">
        <f t="shared" si="2"/>
        <v>0.14532834201249542</v>
      </c>
      <c r="E22" s="9">
        <f>Intra!E22+Inter!E22+Foreign!E22</f>
        <v>38398</v>
      </c>
      <c r="F22" s="10">
        <f>((SQRT((Intra!F22/1.645)^2+(Inter!F22/1.645)^2+(Foreign!F22/1.645)^2))*1.645)</f>
        <v>2322.694340631156</v>
      </c>
      <c r="G22" s="1">
        <f t="shared" si="3"/>
        <v>0.14490850287379095</v>
      </c>
      <c r="H22" s="17">
        <f>Intra!H22+Inter!H22+Foreign!H22</f>
        <v>6868</v>
      </c>
      <c r="I22" s="18">
        <f>((SQRT((Intra!I22/1.645)^2+(Inter!I22/1.645)^2+(Foreign!I22/1.645)^2))*1.645)</f>
        <v>2397.3654289657215</v>
      </c>
      <c r="K22" s="21"/>
    </row>
    <row r="23" spans="1:11" s="2" customFormat="1" ht="14.25">
      <c r="A23" s="43" t="s">
        <v>20</v>
      </c>
      <c r="B23" s="9">
        <f>Intra!B23+Inter!B23+Foreign!B23</f>
        <v>58479</v>
      </c>
      <c r="C23" s="10">
        <f>((SQRT((Intra!C23/1.645)^2+(Inter!C23/1.645)^2+(Foreign!C23/1.645)^2))*1.645)</f>
        <v>2805.8529897341377</v>
      </c>
      <c r="D23" s="11">
        <f t="shared" si="2"/>
        <v>0.1877492182333036</v>
      </c>
      <c r="E23" s="9">
        <f>Intra!E23+Inter!E23+Foreign!E23</f>
        <v>47031</v>
      </c>
      <c r="F23" s="10">
        <f>((SQRT((Intra!F23/1.645)^2+(Inter!F23/1.645)^2+(Foreign!F23/1.645)^2))*1.645)</f>
        <v>2564.103352051161</v>
      </c>
      <c r="G23" s="1">
        <f t="shared" si="3"/>
        <v>0.17748819726697385</v>
      </c>
      <c r="H23" s="17">
        <f>Intra!H23+Inter!H23+Foreign!H23</f>
        <v>11448</v>
      </c>
      <c r="I23" s="18">
        <f>((SQRT((Intra!I23/1.645)^2+(Inter!I23/1.645)^2+(Foreign!I23/1.645)^2))*1.645)</f>
        <v>2723.2677062676007</v>
      </c>
      <c r="K23" s="21"/>
    </row>
    <row r="24" spans="1:11" s="2" customFormat="1" ht="14.25">
      <c r="A24" s="43" t="s">
        <v>21</v>
      </c>
      <c r="B24" s="9">
        <f>Intra!B24+Inter!B24+Foreign!B24</f>
        <v>44802</v>
      </c>
      <c r="C24" s="10">
        <f>((SQRT((Intra!C24/1.645)^2+(Inter!C24/1.645)^2+(Foreign!C24/1.645)^2))*1.645)</f>
        <v>2082.810361026659</v>
      </c>
      <c r="D24" s="11">
        <f t="shared" si="2"/>
        <v>0.1438386510591574</v>
      </c>
      <c r="E24" s="9">
        <f>Intra!E24+Inter!E24+Foreign!E24</f>
        <v>33410</v>
      </c>
      <c r="F24" s="10">
        <f>((SQRT((Intra!F24/1.645)^2+(Inter!F24/1.645)^2+(Foreign!F24/1.645)^2))*1.645)</f>
        <v>1913.514828790203</v>
      </c>
      <c r="G24" s="1">
        <f t="shared" si="3"/>
        <v>0.1260845117197082</v>
      </c>
      <c r="H24" s="17">
        <f>Intra!H24+Inter!H24+Foreign!H24</f>
        <v>11392</v>
      </c>
      <c r="I24" s="18">
        <f>((SQRT((Intra!I24/1.645)^2+(Inter!I24/1.645)^2+(Foreign!I24/1.645)^2))*1.645)</f>
        <v>2348.017887495749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294603</v>
      </c>
      <c r="C27" s="10">
        <f>((SQRT((Intra!C27/1.645)^2+(Inter!C27/1.645)^2+(Foreign!C27/1.645)^2))*1.645)</f>
        <v>4437.448478574145</v>
      </c>
      <c r="D27" s="11">
        <f>B27/B$27</f>
        <v>1</v>
      </c>
      <c r="E27" s="9">
        <f>Intra!E27+Inter!E27+Foreign!E27</f>
        <v>265728</v>
      </c>
      <c r="F27" s="10">
        <f>((SQRT((Intra!F27/1.645)^2+(Inter!F27/1.645)^2+(Foreign!F27/1.645)^2))*1.645)</f>
        <v>4176.333320030862</v>
      </c>
      <c r="G27" s="1">
        <f>E27/E$27</f>
        <v>1</v>
      </c>
      <c r="H27" s="17">
        <f>Intra!H27+Inter!H27+Foreign!H27</f>
        <v>28875</v>
      </c>
      <c r="I27" s="18">
        <f>((SQRT((Intra!I27/1.645)^2+(Inter!I27/1.645)^2+(Foreign!I27/1.645)^2))*1.645)</f>
        <v>4335.33631913373</v>
      </c>
      <c r="K27" s="21"/>
    </row>
    <row r="28" spans="1:11" ht="14.25">
      <c r="A28" s="43" t="s">
        <v>22</v>
      </c>
      <c r="B28" s="9">
        <f>Intra!B28+Inter!B28+Foreign!B28</f>
        <v>45399</v>
      </c>
      <c r="C28" s="10">
        <f>((SQRT((Intra!C28/1.645)^2+(Inter!C28/1.645)^2+(Foreign!C28/1.645)^2))*1.645)</f>
        <v>1835.1702918258022</v>
      </c>
      <c r="D28" s="11">
        <f aca="true" t="shared" si="4" ref="D28:D36">B28/B$27</f>
        <v>0.1541023003839065</v>
      </c>
      <c r="E28" s="9">
        <f>Intra!E28+Inter!E28+Foreign!E28</f>
        <v>34940</v>
      </c>
      <c r="F28" s="10">
        <f>((SQRT((Intra!F28/1.645)^2+(Inter!F28/1.645)^2+(Foreign!F28/1.645)^2))*1.645)</f>
        <v>1608.609958939705</v>
      </c>
      <c r="G28" s="1">
        <f aca="true" t="shared" si="5" ref="G28:G36">E28/E$27</f>
        <v>0.13148783718689788</v>
      </c>
      <c r="H28" s="17">
        <f>Intra!H28+Inter!H28+Foreign!H28</f>
        <v>10459</v>
      </c>
      <c r="I28" s="18">
        <f>((SQRT((Intra!I28/1.645)^2+(Inter!I28/1.645)^2+(Foreign!I28/1.645)^2))*1.645)</f>
        <v>1686.848540918834</v>
      </c>
      <c r="K28" s="21"/>
    </row>
    <row r="29" spans="1:11" ht="14.25">
      <c r="A29" s="43" t="s">
        <v>23</v>
      </c>
      <c r="B29" s="9">
        <f>Intra!B29+Inter!B29+Foreign!B29</f>
        <v>61728</v>
      </c>
      <c r="C29" s="10">
        <f>((SQRT((Intra!C29/1.645)^2+(Inter!C29/1.645)^2+(Foreign!C29/1.645)^2))*1.645)</f>
        <v>2104.3314852940825</v>
      </c>
      <c r="D29" s="11">
        <f t="shared" si="4"/>
        <v>0.20952943452714332</v>
      </c>
      <c r="E29" s="9">
        <f>Intra!E29+Inter!E29+Foreign!E29</f>
        <v>59771</v>
      </c>
      <c r="F29" s="10">
        <f>((SQRT((Intra!F29/1.645)^2+(Inter!F29/1.645)^2+(Foreign!F29/1.645)^2))*1.645)</f>
        <v>1966.184630191173</v>
      </c>
      <c r="G29" s="1">
        <f t="shared" si="5"/>
        <v>0.22493301421001927</v>
      </c>
      <c r="H29" s="17">
        <f>Intra!H29+Inter!H29+Foreign!H29</f>
        <v>1957</v>
      </c>
      <c r="I29" s="18">
        <f>((SQRT((Intra!I29/1.645)^2+(Inter!I29/1.645)^2+(Foreign!I29/1.645)^2))*1.645)</f>
        <v>2142.3003991037294</v>
      </c>
      <c r="K29" s="21"/>
    </row>
    <row r="30" spans="1:11" ht="14.25">
      <c r="A30" s="43" t="s">
        <v>14</v>
      </c>
      <c r="B30" s="9">
        <f>Intra!B30+Inter!B30+Foreign!B30</f>
        <v>19966</v>
      </c>
      <c r="C30" s="10">
        <f>((SQRT((Intra!C30/1.645)^2+(Inter!C30/1.645)^2+(Foreign!C30/1.645)^2))*1.645)</f>
        <v>1072.5171327302887</v>
      </c>
      <c r="D30" s="11">
        <f t="shared" si="4"/>
        <v>0.06777256171865188</v>
      </c>
      <c r="E30" s="9">
        <f>Intra!E30+Inter!E30+Foreign!E30</f>
        <v>17996</v>
      </c>
      <c r="F30" s="10">
        <f>((SQRT((Intra!F30/1.645)^2+(Inter!F30/1.645)^2+(Foreign!F30/1.645)^2))*1.645)</f>
        <v>1051.2944402021728</v>
      </c>
      <c r="G30" s="1">
        <f t="shared" si="5"/>
        <v>0.06772338631984585</v>
      </c>
      <c r="H30" s="17">
        <f>Intra!H30+Inter!H30+Foreign!H30</f>
        <v>1970</v>
      </c>
      <c r="I30" s="18">
        <f>((SQRT((Intra!I30/1.645)^2+(Inter!I30/1.645)^2+(Foreign!I30/1.645)^2))*1.645)</f>
        <v>1098.708787622999</v>
      </c>
      <c r="K30" s="21"/>
    </row>
    <row r="31" spans="1:11" s="2" customFormat="1" ht="14.25">
      <c r="A31" s="43" t="s">
        <v>15</v>
      </c>
      <c r="B31" s="9">
        <f>Intra!B31+Inter!B31+Foreign!B31</f>
        <v>32773</v>
      </c>
      <c r="C31" s="10">
        <f>((SQRT((Intra!C31/1.645)^2+(Inter!C31/1.645)^2+(Foreign!C31/1.645)^2))*1.645)</f>
        <v>1495.8529339477193</v>
      </c>
      <c r="D31" s="11">
        <f t="shared" si="4"/>
        <v>0.11124462412127507</v>
      </c>
      <c r="E31" s="9">
        <f>Intra!E31+Inter!E31+Foreign!E31</f>
        <v>31285</v>
      </c>
      <c r="F31" s="10">
        <f>((SQRT((Intra!F31/1.645)^2+(Inter!F31/1.645)^2+(Foreign!F31/1.645)^2))*1.645)</f>
        <v>1496.7140675493097</v>
      </c>
      <c r="G31" s="1">
        <f t="shared" si="5"/>
        <v>0.117733170761079</v>
      </c>
      <c r="H31" s="17">
        <f>Intra!H31+Inter!H31+Foreign!H31</f>
        <v>1488</v>
      </c>
      <c r="I31" s="18">
        <f>((SQRT((Intra!I31/1.645)^2+(Inter!I31/1.645)^2+(Foreign!I31/1.645)^2))*1.645)</f>
        <v>1440.5891156051403</v>
      </c>
      <c r="K31" s="21"/>
    </row>
    <row r="32" spans="1:11" s="2" customFormat="1" ht="14.25">
      <c r="A32" s="43" t="s">
        <v>16</v>
      </c>
      <c r="B32" s="9">
        <f>Intra!B32+Inter!B32+Foreign!B32</f>
        <v>30773</v>
      </c>
      <c r="C32" s="10">
        <f>((SQRT((Intra!C32/1.645)^2+(Inter!C32/1.645)^2+(Foreign!C32/1.645)^2))*1.645)</f>
        <v>1428.3150912876333</v>
      </c>
      <c r="D32" s="11">
        <f t="shared" si="4"/>
        <v>0.10445582699429401</v>
      </c>
      <c r="E32" s="9">
        <f>Intra!E32+Inter!E32+Foreign!E32</f>
        <v>28121</v>
      </c>
      <c r="F32" s="10">
        <f>((SQRT((Intra!F32/1.645)^2+(Inter!F32/1.645)^2+(Foreign!F32/1.645)^2))*1.645)</f>
        <v>1353.2124740778884</v>
      </c>
      <c r="G32" s="1">
        <f t="shared" si="5"/>
        <v>0.10582625842967244</v>
      </c>
      <c r="H32" s="17">
        <f>Intra!H32+Inter!H32+Foreign!H32</f>
        <v>2652</v>
      </c>
      <c r="I32" s="18">
        <f>((SQRT((Intra!I32/1.645)^2+(Inter!I32/1.645)^2+(Foreign!I32/1.645)^2))*1.645)</f>
        <v>1325.7827876390613</v>
      </c>
      <c r="K32" s="21"/>
    </row>
    <row r="33" spans="1:11" s="2" customFormat="1" ht="14.25">
      <c r="A33" s="43" t="s">
        <v>17</v>
      </c>
      <c r="B33" s="9">
        <f>Intra!B33+Inter!B33+Foreign!B33</f>
        <v>36004</v>
      </c>
      <c r="C33" s="10">
        <f>((SQRT((Intra!C33/1.645)^2+(Inter!C33/1.645)^2+(Foreign!C33/1.645)^2))*1.645)</f>
        <v>1526.066839951645</v>
      </c>
      <c r="D33" s="11">
        <f t="shared" si="4"/>
        <v>0.12221192587991296</v>
      </c>
      <c r="E33" s="9">
        <f>Intra!E33+Inter!E33+Foreign!E33</f>
        <v>32365</v>
      </c>
      <c r="F33" s="10">
        <f>((SQRT((Intra!F33/1.645)^2+(Inter!F33/1.645)^2+(Foreign!F33/1.645)^2))*1.645)</f>
        <v>1456.626238950816</v>
      </c>
      <c r="G33" s="1">
        <f t="shared" si="5"/>
        <v>0.1217974771194605</v>
      </c>
      <c r="H33" s="17">
        <f>Intra!H33+Inter!H33+Foreign!H33</f>
        <v>3639</v>
      </c>
      <c r="I33" s="18">
        <f>((SQRT((Intra!I33/1.645)^2+(Inter!I33/1.645)^2+(Foreign!I33/1.645)^2))*1.645)</f>
        <v>1437.2585014533745</v>
      </c>
      <c r="K33" s="21"/>
    </row>
    <row r="34" spans="1:11" s="2" customFormat="1" ht="14.25">
      <c r="A34" s="43" t="s">
        <v>24</v>
      </c>
      <c r="B34" s="9">
        <f>Intra!B34+Inter!B34+Foreign!B34</f>
        <v>25457</v>
      </c>
      <c r="C34" s="10">
        <f>((SQRT((Intra!C34/1.645)^2+(Inter!C34/1.645)^2+(Foreign!C34/1.645)^2))*1.645)</f>
        <v>1249.6787587216163</v>
      </c>
      <c r="D34" s="11">
        <f t="shared" si="4"/>
        <v>0.08641120423077837</v>
      </c>
      <c r="E34" s="9">
        <f>Intra!E34+Inter!E34+Foreign!E34</f>
        <v>23719</v>
      </c>
      <c r="F34" s="10">
        <f>((SQRT((Intra!F34/1.645)^2+(Inter!F34/1.645)^2+(Foreign!F34/1.645)^2))*1.645)</f>
        <v>1214.5847026864778</v>
      </c>
      <c r="G34" s="1">
        <f t="shared" si="5"/>
        <v>0.0892604467726397</v>
      </c>
      <c r="H34" s="17">
        <f>Intra!H34+Inter!H34+Foreign!H34</f>
        <v>1738</v>
      </c>
      <c r="I34" s="18">
        <f>((SQRT((Intra!I34/1.645)^2+(Inter!I34/1.645)^2+(Foreign!I34/1.645)^2))*1.645)</f>
        <v>1196.3615674201508</v>
      </c>
      <c r="K34" s="21"/>
    </row>
    <row r="35" spans="1:11" s="2" customFormat="1" ht="14.25">
      <c r="A35" s="43" t="s">
        <v>25</v>
      </c>
      <c r="B35" s="9">
        <f>Intra!B35+Inter!B35+Foreign!B35</f>
        <v>11210</v>
      </c>
      <c r="C35" s="10">
        <f>((SQRT((Intra!C35/1.645)^2+(Inter!C35/1.645)^2+(Foreign!C35/1.645)^2))*1.645)</f>
        <v>853.5039542966394</v>
      </c>
      <c r="D35" s="11">
        <f t="shared" si="4"/>
        <v>0.03805120789672882</v>
      </c>
      <c r="E35" s="9">
        <f>Intra!E35+Inter!E35+Foreign!E35</f>
        <v>9508</v>
      </c>
      <c r="F35" s="10">
        <f>((SQRT((Intra!F35/1.645)^2+(Inter!F35/1.645)^2+(Foreign!F35/1.645)^2))*1.645)</f>
        <v>751.4279739269758</v>
      </c>
      <c r="G35" s="1">
        <f t="shared" si="5"/>
        <v>0.03578094894026975</v>
      </c>
      <c r="H35" s="17">
        <f>Intra!H35+Inter!H35+Foreign!H35</f>
        <v>1702</v>
      </c>
      <c r="I35" s="18">
        <f>((SQRT((Intra!I35/1.645)^2+(Inter!I35/1.645)^2+(Foreign!I35/1.645)^2))*1.645)</f>
        <v>829.525768135023</v>
      </c>
      <c r="K35" s="21"/>
    </row>
    <row r="36" spans="1:11" s="2" customFormat="1" ht="14.25">
      <c r="A36" s="43" t="s">
        <v>26</v>
      </c>
      <c r="B36" s="9">
        <f>Intra!B36+Inter!B36+Foreign!B36</f>
        <v>31293</v>
      </c>
      <c r="C36" s="10">
        <f>((SQRT((Intra!C36/1.645)^2+(Inter!C36/1.645)^2+(Foreign!C36/1.645)^2))*1.645)</f>
        <v>1357.5488941470949</v>
      </c>
      <c r="D36" s="11">
        <f t="shared" si="4"/>
        <v>0.10622091424730909</v>
      </c>
      <c r="E36" s="9">
        <f>Intra!E36+Inter!E36+Foreign!E36</f>
        <v>28023</v>
      </c>
      <c r="F36" s="10">
        <f>((SQRT((Intra!F36/1.645)^2+(Inter!F36/1.645)^2+(Foreign!F36/1.645)^2))*1.645)</f>
        <v>1284.450855424216</v>
      </c>
      <c r="G36" s="1">
        <f t="shared" si="5"/>
        <v>0.10545746026011561</v>
      </c>
      <c r="H36" s="17">
        <f>Intra!H36+Inter!H36+Foreign!H36</f>
        <v>3270</v>
      </c>
      <c r="I36" s="18">
        <f>((SQRT((Intra!I36/1.645)^2+(Inter!I36/1.645)^2+(Foreign!I36/1.645)^2))*1.645)</f>
        <v>1462.2226232691105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92884</v>
      </c>
      <c r="C7" s="10">
        <v>2606</v>
      </c>
      <c r="D7" s="11">
        <f aca="true" t="shared" si="0" ref="D7:D12">B7/B$7</f>
        <v>1</v>
      </c>
      <c r="E7" s="9">
        <v>92884</v>
      </c>
      <c r="F7" s="10">
        <v>2606</v>
      </c>
      <c r="G7" s="1">
        <f aca="true" t="shared" si="1" ref="G7:G12">E7/E$7</f>
        <v>1</v>
      </c>
      <c r="H7" s="17">
        <f aca="true" t="shared" si="2" ref="H7:H12">B7-E7</f>
        <v>0</v>
      </c>
      <c r="I7" s="18">
        <v>0</v>
      </c>
    </row>
    <row r="8" spans="1:9" ht="14.25">
      <c r="A8" s="37" t="s">
        <v>8</v>
      </c>
      <c r="B8" s="9">
        <v>12724</v>
      </c>
      <c r="C8" s="10">
        <v>965</v>
      </c>
      <c r="D8" s="11">
        <f t="shared" si="0"/>
        <v>0.13698807114250033</v>
      </c>
      <c r="E8" s="9">
        <v>12724</v>
      </c>
      <c r="F8" s="10">
        <v>965</v>
      </c>
      <c r="G8" s="1">
        <f t="shared" si="1"/>
        <v>0.13698807114250033</v>
      </c>
      <c r="H8" s="17">
        <f t="shared" si="2"/>
        <v>0</v>
      </c>
      <c r="I8" s="18">
        <v>0</v>
      </c>
    </row>
    <row r="9" spans="1:9" ht="14.25">
      <c r="A9" s="37" t="s">
        <v>9</v>
      </c>
      <c r="B9" s="9">
        <v>24198</v>
      </c>
      <c r="C9" s="10">
        <v>1366</v>
      </c>
      <c r="D9" s="11">
        <f t="shared" si="0"/>
        <v>0.26051849618879463</v>
      </c>
      <c r="E9" s="9">
        <v>24198</v>
      </c>
      <c r="F9" s="10">
        <v>1366</v>
      </c>
      <c r="G9" s="1">
        <f t="shared" si="1"/>
        <v>0.26051849618879463</v>
      </c>
      <c r="H9" s="17">
        <f t="shared" si="2"/>
        <v>0</v>
      </c>
      <c r="I9" s="18">
        <v>0</v>
      </c>
    </row>
    <row r="10" spans="1:9" ht="14.25">
      <c r="A10" s="37" t="s">
        <v>10</v>
      </c>
      <c r="B10" s="9">
        <v>25106</v>
      </c>
      <c r="C10" s="19">
        <v>1344</v>
      </c>
      <c r="D10" s="11">
        <f t="shared" si="0"/>
        <v>0.2702941303130787</v>
      </c>
      <c r="E10" s="9">
        <v>25106</v>
      </c>
      <c r="F10" s="10">
        <v>1344</v>
      </c>
      <c r="G10" s="1">
        <f t="shared" si="1"/>
        <v>0.2702941303130787</v>
      </c>
      <c r="H10" s="17">
        <f t="shared" si="2"/>
        <v>0</v>
      </c>
      <c r="I10" s="18">
        <v>0</v>
      </c>
    </row>
    <row r="11" spans="1:9" ht="14.25">
      <c r="A11" s="37" t="s">
        <v>11</v>
      </c>
      <c r="B11" s="9">
        <v>20023</v>
      </c>
      <c r="C11" s="10">
        <v>1256</v>
      </c>
      <c r="D11" s="11">
        <f t="shared" si="0"/>
        <v>0.21556995822746652</v>
      </c>
      <c r="E11" s="9">
        <v>20023</v>
      </c>
      <c r="F11" s="10">
        <v>1256</v>
      </c>
      <c r="G11" s="1">
        <f t="shared" si="1"/>
        <v>0.21556995822746652</v>
      </c>
      <c r="H11" s="17">
        <f t="shared" si="2"/>
        <v>0</v>
      </c>
      <c r="I11" s="18">
        <v>0</v>
      </c>
    </row>
    <row r="12" spans="1:9" ht="14.25">
      <c r="A12" s="37" t="s">
        <v>12</v>
      </c>
      <c r="B12" s="9">
        <v>10833</v>
      </c>
      <c r="C12" s="10">
        <v>784</v>
      </c>
      <c r="D12" s="11">
        <f t="shared" si="0"/>
        <v>0.11662934412815985</v>
      </c>
      <c r="E12" s="9">
        <v>10833</v>
      </c>
      <c r="F12" s="10">
        <v>784</v>
      </c>
      <c r="G12" s="1">
        <f t="shared" si="1"/>
        <v>0.11662934412815985</v>
      </c>
      <c r="H12" s="17">
        <f t="shared" si="2"/>
        <v>0</v>
      </c>
      <c r="I12" s="18">
        <v>0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136370</v>
      </c>
      <c r="C15" s="10">
        <v>4448</v>
      </c>
      <c r="D15" s="11">
        <f>B15/B$15</f>
        <v>1</v>
      </c>
      <c r="E15" s="9">
        <v>136370</v>
      </c>
      <c r="F15" s="10">
        <v>4448</v>
      </c>
      <c r="G15" s="1">
        <f>E15/E$15</f>
        <v>1</v>
      </c>
      <c r="H15" s="17">
        <f>B15-E15</f>
        <v>0</v>
      </c>
      <c r="I15" s="18">
        <v>0</v>
      </c>
    </row>
    <row r="16" spans="1:9" ht="14.25">
      <c r="A16" s="37" t="s">
        <v>13</v>
      </c>
      <c r="B16" s="9">
        <v>7148</v>
      </c>
      <c r="C16" s="10">
        <v>994</v>
      </c>
      <c r="D16" s="11">
        <f aca="true" t="shared" si="3" ref="D16:D24">B16/B$15</f>
        <v>0.0524162205763731</v>
      </c>
      <c r="E16" s="9">
        <v>7148</v>
      </c>
      <c r="F16" s="10">
        <v>994</v>
      </c>
      <c r="G16" s="1">
        <f aca="true" t="shared" si="4" ref="G16:G24">E16/E$15</f>
        <v>0.0524162205763731</v>
      </c>
      <c r="H16" s="17">
        <f aca="true" t="shared" si="5" ref="H16:H24">B16-E16</f>
        <v>0</v>
      </c>
      <c r="I16" s="18">
        <v>0</v>
      </c>
    </row>
    <row r="17" spans="1:9" ht="14.25">
      <c r="A17" s="37" t="s">
        <v>14</v>
      </c>
      <c r="B17" s="9">
        <v>4235</v>
      </c>
      <c r="C17" s="10">
        <v>832</v>
      </c>
      <c r="D17" s="11">
        <f t="shared" si="3"/>
        <v>0.03105521742318692</v>
      </c>
      <c r="E17" s="9">
        <v>4235</v>
      </c>
      <c r="F17" s="10">
        <v>832</v>
      </c>
      <c r="G17" s="1">
        <f t="shared" si="4"/>
        <v>0.03105521742318692</v>
      </c>
      <c r="H17" s="17">
        <f t="shared" si="5"/>
        <v>0</v>
      </c>
      <c r="I17" s="18">
        <v>0</v>
      </c>
    </row>
    <row r="18" spans="1:9" ht="14.25">
      <c r="A18" s="37" t="s">
        <v>15</v>
      </c>
      <c r="B18" s="9">
        <v>8081</v>
      </c>
      <c r="C18" s="10">
        <v>994</v>
      </c>
      <c r="D18" s="11">
        <f t="shared" si="3"/>
        <v>0.05925790129793943</v>
      </c>
      <c r="E18" s="9">
        <v>8081</v>
      </c>
      <c r="F18" s="10">
        <v>994</v>
      </c>
      <c r="G18" s="1">
        <f t="shared" si="4"/>
        <v>0.05925790129793943</v>
      </c>
      <c r="H18" s="17">
        <f t="shared" si="5"/>
        <v>0</v>
      </c>
      <c r="I18" s="18">
        <v>0</v>
      </c>
    </row>
    <row r="19" spans="1:9" ht="14.25">
      <c r="A19" s="37" t="s">
        <v>16</v>
      </c>
      <c r="B19" s="9">
        <v>11671</v>
      </c>
      <c r="C19" s="10">
        <v>1323</v>
      </c>
      <c r="D19" s="11">
        <f t="shared" si="3"/>
        <v>0.08558333944415927</v>
      </c>
      <c r="E19" s="9">
        <v>11671</v>
      </c>
      <c r="F19" s="10">
        <v>1323</v>
      </c>
      <c r="G19" s="1">
        <f t="shared" si="4"/>
        <v>0.08558333944415927</v>
      </c>
      <c r="H19" s="17">
        <f t="shared" si="5"/>
        <v>0</v>
      </c>
      <c r="I19" s="18">
        <v>0</v>
      </c>
    </row>
    <row r="20" spans="1:9" ht="14.25">
      <c r="A20" s="37" t="s">
        <v>17</v>
      </c>
      <c r="B20" s="9">
        <v>19147</v>
      </c>
      <c r="C20" s="10">
        <v>1834</v>
      </c>
      <c r="D20" s="11">
        <f t="shared" si="3"/>
        <v>0.14040478111021484</v>
      </c>
      <c r="E20" s="9">
        <v>19147</v>
      </c>
      <c r="F20" s="10">
        <v>1834</v>
      </c>
      <c r="G20" s="1">
        <f t="shared" si="4"/>
        <v>0.14040478111021484</v>
      </c>
      <c r="H20" s="17">
        <f t="shared" si="5"/>
        <v>0</v>
      </c>
      <c r="I20" s="18">
        <v>0</v>
      </c>
    </row>
    <row r="21" spans="1:9" ht="14.25">
      <c r="A21" s="37" t="s">
        <v>18</v>
      </c>
      <c r="B21" s="9">
        <v>27297</v>
      </c>
      <c r="C21" s="10">
        <v>2080</v>
      </c>
      <c r="D21" s="11">
        <f t="shared" si="3"/>
        <v>0.20016865879592285</v>
      </c>
      <c r="E21" s="9">
        <v>27297</v>
      </c>
      <c r="F21" s="10">
        <v>2080</v>
      </c>
      <c r="G21" s="1">
        <f t="shared" si="4"/>
        <v>0.20016865879592285</v>
      </c>
      <c r="H21" s="17">
        <f t="shared" si="5"/>
        <v>0</v>
      </c>
      <c r="I21" s="18">
        <v>0</v>
      </c>
    </row>
    <row r="22" spans="1:9" ht="14.25">
      <c r="A22" s="37" t="s">
        <v>19</v>
      </c>
      <c r="B22" s="9">
        <v>19957</v>
      </c>
      <c r="C22" s="10">
        <v>1708</v>
      </c>
      <c r="D22" s="11">
        <f t="shared" si="3"/>
        <v>0.14634450392315027</v>
      </c>
      <c r="E22" s="9">
        <v>19957</v>
      </c>
      <c r="F22" s="10">
        <v>1708</v>
      </c>
      <c r="G22" s="1">
        <f t="shared" si="4"/>
        <v>0.14634450392315027</v>
      </c>
      <c r="H22" s="17">
        <f t="shared" si="5"/>
        <v>0</v>
      </c>
      <c r="I22" s="18">
        <v>0</v>
      </c>
    </row>
    <row r="23" spans="1:9" ht="14.25">
      <c r="A23" s="37" t="s">
        <v>20</v>
      </c>
      <c r="B23" s="9">
        <v>24422</v>
      </c>
      <c r="C23" s="10">
        <v>1875</v>
      </c>
      <c r="D23" s="11">
        <f t="shared" si="3"/>
        <v>0.17908630930556574</v>
      </c>
      <c r="E23" s="9">
        <v>24422</v>
      </c>
      <c r="F23" s="10">
        <v>1875</v>
      </c>
      <c r="G23" s="1">
        <f t="shared" si="4"/>
        <v>0.17908630930556574</v>
      </c>
      <c r="H23" s="17">
        <f t="shared" si="5"/>
        <v>0</v>
      </c>
      <c r="I23" s="18">
        <v>0</v>
      </c>
    </row>
    <row r="24" spans="1:9" ht="14.25">
      <c r="A24" s="37" t="s">
        <v>21</v>
      </c>
      <c r="B24" s="9">
        <v>14412</v>
      </c>
      <c r="C24" s="10">
        <v>1115</v>
      </c>
      <c r="D24" s="11">
        <f t="shared" si="3"/>
        <v>0.10568306812348757</v>
      </c>
      <c r="E24" s="9">
        <v>14412</v>
      </c>
      <c r="F24" s="10">
        <v>1115</v>
      </c>
      <c r="G24" s="1">
        <f t="shared" si="4"/>
        <v>0.10568306812348757</v>
      </c>
      <c r="H24" s="17">
        <f t="shared" si="5"/>
        <v>0</v>
      </c>
      <c r="I24" s="18">
        <v>0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133874</v>
      </c>
      <c r="C27" s="10">
        <v>3028</v>
      </c>
      <c r="D27" s="1">
        <f>B27/B$27</f>
        <v>1</v>
      </c>
      <c r="E27" s="9">
        <v>133874</v>
      </c>
      <c r="F27" s="10">
        <v>3028</v>
      </c>
      <c r="G27" s="1">
        <f>E27/E$27</f>
        <v>1</v>
      </c>
      <c r="H27" s="17">
        <f>B27-E27</f>
        <v>0</v>
      </c>
      <c r="I27" s="18">
        <v>0</v>
      </c>
    </row>
    <row r="28" spans="1:9" ht="14.25">
      <c r="A28" s="37" t="s">
        <v>22</v>
      </c>
      <c r="B28" s="9">
        <v>19311</v>
      </c>
      <c r="C28" s="10">
        <v>1247</v>
      </c>
      <c r="D28" s="1">
        <f aca="true" t="shared" si="6" ref="D28:D36">B28/B$27</f>
        <v>0.14424757607899966</v>
      </c>
      <c r="E28" s="9">
        <v>19311</v>
      </c>
      <c r="F28" s="10">
        <v>1247</v>
      </c>
      <c r="G28" s="1">
        <f aca="true" t="shared" si="7" ref="G28:G36">E28/E$27</f>
        <v>0.14424757607899966</v>
      </c>
      <c r="H28" s="17">
        <f>B28-E28</f>
        <v>0</v>
      </c>
      <c r="I28" s="18">
        <v>0</v>
      </c>
    </row>
    <row r="29" spans="1:9" ht="14.25">
      <c r="A29" s="37" t="s">
        <v>23</v>
      </c>
      <c r="B29" s="9">
        <v>27281</v>
      </c>
      <c r="C29" s="10">
        <v>1361</v>
      </c>
      <c r="D29" s="1">
        <f t="shared" si="6"/>
        <v>0.20378116736632954</v>
      </c>
      <c r="E29" s="9">
        <v>27281</v>
      </c>
      <c r="F29" s="10">
        <v>1361</v>
      </c>
      <c r="G29" s="1">
        <f t="shared" si="7"/>
        <v>0.20378116736632954</v>
      </c>
      <c r="H29" s="17">
        <f aca="true" t="shared" si="8" ref="H29:H36">B29-E29</f>
        <v>0</v>
      </c>
      <c r="I29" s="18">
        <v>0</v>
      </c>
    </row>
    <row r="30" spans="1:9" ht="14.25">
      <c r="A30" s="37" t="s">
        <v>14</v>
      </c>
      <c r="B30" s="9">
        <v>8756</v>
      </c>
      <c r="C30" s="10">
        <v>724</v>
      </c>
      <c r="D30" s="1">
        <f t="shared" si="6"/>
        <v>0.0654047836024919</v>
      </c>
      <c r="E30" s="9">
        <v>8756</v>
      </c>
      <c r="F30" s="10">
        <v>724</v>
      </c>
      <c r="G30" s="1">
        <f t="shared" si="7"/>
        <v>0.0654047836024919</v>
      </c>
      <c r="H30" s="17">
        <f t="shared" si="8"/>
        <v>0</v>
      </c>
      <c r="I30" s="18">
        <v>0</v>
      </c>
    </row>
    <row r="31" spans="1:9" ht="14.25">
      <c r="A31" s="37" t="s">
        <v>15</v>
      </c>
      <c r="B31" s="9">
        <v>15893</v>
      </c>
      <c r="C31" s="10">
        <v>1096</v>
      </c>
      <c r="D31" s="1">
        <f t="shared" si="6"/>
        <v>0.11871610618940197</v>
      </c>
      <c r="E31" s="9">
        <v>15893</v>
      </c>
      <c r="F31" s="10">
        <v>1096</v>
      </c>
      <c r="G31" s="1">
        <f t="shared" si="7"/>
        <v>0.11871610618940197</v>
      </c>
      <c r="H31" s="17">
        <f t="shared" si="8"/>
        <v>0</v>
      </c>
      <c r="I31" s="18">
        <v>0</v>
      </c>
    </row>
    <row r="32" spans="1:9" ht="14.25">
      <c r="A32" s="37" t="s">
        <v>16</v>
      </c>
      <c r="B32" s="9">
        <v>15443</v>
      </c>
      <c r="C32" s="10">
        <v>1028</v>
      </c>
      <c r="D32" s="1">
        <f t="shared" si="6"/>
        <v>0.11535473654331685</v>
      </c>
      <c r="E32" s="9">
        <v>15443</v>
      </c>
      <c r="F32" s="10">
        <v>1028</v>
      </c>
      <c r="G32" s="1">
        <f t="shared" si="7"/>
        <v>0.11535473654331685</v>
      </c>
      <c r="H32" s="17">
        <f t="shared" si="8"/>
        <v>0</v>
      </c>
      <c r="I32" s="18">
        <v>0</v>
      </c>
    </row>
    <row r="33" spans="1:9" ht="14.25">
      <c r="A33" s="37" t="s">
        <v>17</v>
      </c>
      <c r="B33" s="9">
        <v>18013</v>
      </c>
      <c r="C33" s="10">
        <v>1092</v>
      </c>
      <c r="D33" s="1">
        <f t="shared" si="6"/>
        <v>0.13455189207762522</v>
      </c>
      <c r="E33" s="9">
        <v>18013</v>
      </c>
      <c r="F33" s="10">
        <v>1092</v>
      </c>
      <c r="G33" s="1">
        <f t="shared" si="7"/>
        <v>0.13455189207762522</v>
      </c>
      <c r="H33" s="17">
        <f t="shared" si="8"/>
        <v>0</v>
      </c>
      <c r="I33" s="18">
        <v>0</v>
      </c>
    </row>
    <row r="34" spans="1:9" ht="14.25">
      <c r="A34" s="37" t="s">
        <v>24</v>
      </c>
      <c r="B34" s="9">
        <v>12816</v>
      </c>
      <c r="C34" s="10">
        <v>896</v>
      </c>
      <c r="D34" s="1">
        <f t="shared" si="6"/>
        <v>0.09573180752050435</v>
      </c>
      <c r="E34" s="9">
        <v>12816</v>
      </c>
      <c r="F34" s="10">
        <v>896</v>
      </c>
      <c r="G34" s="1">
        <f t="shared" si="7"/>
        <v>0.09573180752050435</v>
      </c>
      <c r="H34" s="17">
        <f t="shared" si="8"/>
        <v>0</v>
      </c>
      <c r="I34" s="18">
        <v>0</v>
      </c>
    </row>
    <row r="35" spans="1:9" ht="14.25">
      <c r="A35" s="37" t="s">
        <v>25</v>
      </c>
      <c r="B35" s="9">
        <v>4805</v>
      </c>
      <c r="C35" s="10">
        <v>550</v>
      </c>
      <c r="D35" s="1">
        <f t="shared" si="6"/>
        <v>0.0358919581098645</v>
      </c>
      <c r="E35" s="9">
        <v>4805</v>
      </c>
      <c r="F35" s="10">
        <v>550</v>
      </c>
      <c r="G35" s="1">
        <f t="shared" si="7"/>
        <v>0.0358919581098645</v>
      </c>
      <c r="H35" s="17">
        <f t="shared" si="8"/>
        <v>0</v>
      </c>
      <c r="I35" s="18">
        <v>0</v>
      </c>
    </row>
    <row r="36" spans="1:9" ht="14.25">
      <c r="A36" s="37" t="s">
        <v>26</v>
      </c>
      <c r="B36" s="9">
        <v>11556</v>
      </c>
      <c r="C36" s="10">
        <v>823</v>
      </c>
      <c r="D36" s="1">
        <f t="shared" si="6"/>
        <v>0.086319972511466</v>
      </c>
      <c r="E36" s="9">
        <v>11556</v>
      </c>
      <c r="F36" s="10">
        <v>823</v>
      </c>
      <c r="G36" s="1">
        <f t="shared" si="7"/>
        <v>0.086319972511466</v>
      </c>
      <c r="H36" s="17">
        <f t="shared" si="8"/>
        <v>0</v>
      </c>
      <c r="I36" s="18">
        <v>0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Maryland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85099</v>
      </c>
      <c r="C7" s="10">
        <v>2395</v>
      </c>
      <c r="D7" s="11">
        <f aca="true" t="shared" si="0" ref="D7:D12">B7/B$7</f>
        <v>1</v>
      </c>
      <c r="E7" s="9">
        <v>83533</v>
      </c>
      <c r="F7" s="10">
        <v>2360</v>
      </c>
      <c r="G7" s="1">
        <f aca="true" t="shared" si="1" ref="G7:G12">E7/E$7</f>
        <v>1</v>
      </c>
      <c r="H7" s="17">
        <f aca="true" t="shared" si="2" ref="H7:H12">B7-E7</f>
        <v>1566</v>
      </c>
      <c r="I7" s="18">
        <f aca="true" t="shared" si="3" ref="I7:I12">((SQRT((C7/1.645)^2+(F7/1.645)^2)))*1.645</f>
        <v>3362.3838269894172</v>
      </c>
    </row>
    <row r="8" spans="1:9" ht="14.25">
      <c r="A8" s="31" t="s">
        <v>8</v>
      </c>
      <c r="B8" s="9">
        <v>7077</v>
      </c>
      <c r="C8" s="10">
        <v>766</v>
      </c>
      <c r="D8" s="11">
        <f t="shared" si="0"/>
        <v>0.08316196430040305</v>
      </c>
      <c r="E8" s="9">
        <v>6566</v>
      </c>
      <c r="F8" s="10">
        <v>681</v>
      </c>
      <c r="G8" s="1">
        <f t="shared" si="1"/>
        <v>0.07860366561718124</v>
      </c>
      <c r="H8" s="17">
        <f t="shared" si="2"/>
        <v>511</v>
      </c>
      <c r="I8" s="18">
        <f t="shared" si="3"/>
        <v>1024.9473157192033</v>
      </c>
    </row>
    <row r="9" spans="1:9" ht="14.25">
      <c r="A9" s="31" t="s">
        <v>9</v>
      </c>
      <c r="B9" s="9">
        <v>15627</v>
      </c>
      <c r="C9" s="10">
        <v>1040</v>
      </c>
      <c r="D9" s="11">
        <f t="shared" si="0"/>
        <v>0.18363318017838048</v>
      </c>
      <c r="E9" s="9">
        <v>14582</v>
      </c>
      <c r="F9" s="10">
        <v>998</v>
      </c>
      <c r="G9" s="1">
        <f t="shared" si="1"/>
        <v>0.17456574048579604</v>
      </c>
      <c r="H9" s="17">
        <f t="shared" si="2"/>
        <v>1045</v>
      </c>
      <c r="I9" s="18">
        <f t="shared" si="3"/>
        <v>1441.3896072887442</v>
      </c>
    </row>
    <row r="10" spans="1:9" ht="14.25">
      <c r="A10" s="31" t="s">
        <v>10</v>
      </c>
      <c r="B10" s="9">
        <v>18835</v>
      </c>
      <c r="C10" s="19">
        <v>1092</v>
      </c>
      <c r="D10" s="11">
        <f t="shared" si="0"/>
        <v>0.22133045041657365</v>
      </c>
      <c r="E10" s="20">
        <v>21459</v>
      </c>
      <c r="F10" s="19">
        <v>1209</v>
      </c>
      <c r="G10" s="1">
        <f t="shared" si="1"/>
        <v>0.2568924856044916</v>
      </c>
      <c r="H10" s="17">
        <f t="shared" si="2"/>
        <v>-2624</v>
      </c>
      <c r="I10" s="18">
        <f t="shared" si="3"/>
        <v>1629.154688788023</v>
      </c>
    </row>
    <row r="11" spans="1:9" ht="14.25">
      <c r="A11" s="31" t="s">
        <v>11</v>
      </c>
      <c r="B11" s="9">
        <v>22458</v>
      </c>
      <c r="C11" s="10">
        <v>1225</v>
      </c>
      <c r="D11" s="11">
        <f t="shared" si="0"/>
        <v>0.263904393706154</v>
      </c>
      <c r="E11" s="9">
        <v>22212</v>
      </c>
      <c r="F11" s="10">
        <v>1190</v>
      </c>
      <c r="G11" s="1">
        <f t="shared" si="1"/>
        <v>0.26590688709851196</v>
      </c>
      <c r="H11" s="17">
        <f t="shared" si="2"/>
        <v>246</v>
      </c>
      <c r="I11" s="18">
        <f t="shared" si="3"/>
        <v>1707.8422058258195</v>
      </c>
    </row>
    <row r="12" spans="1:9" ht="14.25">
      <c r="A12" s="31" t="s">
        <v>12</v>
      </c>
      <c r="B12" s="9">
        <v>21102</v>
      </c>
      <c r="C12" s="10">
        <v>1173</v>
      </c>
      <c r="D12" s="11">
        <f t="shared" si="0"/>
        <v>0.24797001139848882</v>
      </c>
      <c r="E12" s="9">
        <v>18714</v>
      </c>
      <c r="F12" s="10">
        <v>1111</v>
      </c>
      <c r="G12" s="1">
        <f t="shared" si="1"/>
        <v>0.22403122119401914</v>
      </c>
      <c r="H12" s="17">
        <f t="shared" si="2"/>
        <v>2388</v>
      </c>
      <c r="I12" s="18">
        <f t="shared" si="3"/>
        <v>1615.6268133452106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135567</v>
      </c>
      <c r="C15" s="10">
        <v>4027</v>
      </c>
      <c r="D15" s="11">
        <f>B15/B$15</f>
        <v>1</v>
      </c>
      <c r="E15" s="9">
        <v>128553</v>
      </c>
      <c r="F15" s="10">
        <v>4076</v>
      </c>
      <c r="G15" s="1">
        <f>E15/E$15</f>
        <v>1</v>
      </c>
      <c r="H15" s="17">
        <f>B15-E15</f>
        <v>7014</v>
      </c>
      <c r="I15" s="18">
        <f aca="true" t="shared" si="4" ref="I15:I22">((SQRT((C15/1.645)^2+(F15/1.645)^2)))*1.645</f>
        <v>5729.791008405106</v>
      </c>
    </row>
    <row r="16" spans="1:9" ht="14.25">
      <c r="A16" s="31" t="s">
        <v>13</v>
      </c>
      <c r="B16" s="9">
        <v>5742</v>
      </c>
      <c r="C16" s="10">
        <v>738</v>
      </c>
      <c r="D16" s="11">
        <f aca="true" t="shared" si="5" ref="D16:D22">B16/B$15</f>
        <v>0.04235544048330346</v>
      </c>
      <c r="E16" s="9">
        <v>7234</v>
      </c>
      <c r="F16" s="10">
        <v>840</v>
      </c>
      <c r="G16" s="1">
        <f aca="true" t="shared" si="6" ref="G16:G24">E16/E$15</f>
        <v>0.056272510170902276</v>
      </c>
      <c r="H16" s="17">
        <f aca="true" t="shared" si="7" ref="H16:H22">B16-E16</f>
        <v>-1492</v>
      </c>
      <c r="I16" s="18">
        <f t="shared" si="4"/>
        <v>1118.1431035426547</v>
      </c>
    </row>
    <row r="17" spans="1:9" ht="14.25">
      <c r="A17" s="31" t="s">
        <v>14</v>
      </c>
      <c r="B17" s="9">
        <v>3528</v>
      </c>
      <c r="C17" s="10">
        <v>720</v>
      </c>
      <c r="D17" s="11">
        <f t="shared" si="5"/>
        <v>0.02602403239726482</v>
      </c>
      <c r="E17" s="9">
        <v>3586</v>
      </c>
      <c r="F17" s="10">
        <v>538</v>
      </c>
      <c r="G17" s="1">
        <f t="shared" si="6"/>
        <v>0.027895109410126562</v>
      </c>
      <c r="H17" s="17">
        <f t="shared" si="7"/>
        <v>-58</v>
      </c>
      <c r="I17" s="18">
        <f t="shared" si="4"/>
        <v>898.8014241199221</v>
      </c>
    </row>
    <row r="18" spans="1:9" ht="14.25">
      <c r="A18" s="31" t="s">
        <v>15</v>
      </c>
      <c r="B18" s="9">
        <v>7900</v>
      </c>
      <c r="C18" s="10">
        <v>990</v>
      </c>
      <c r="D18" s="11">
        <f t="shared" si="5"/>
        <v>0.05827376869002043</v>
      </c>
      <c r="E18" s="9">
        <v>9128</v>
      </c>
      <c r="F18" s="10">
        <v>981</v>
      </c>
      <c r="G18" s="1">
        <f t="shared" si="6"/>
        <v>0.07100573304395852</v>
      </c>
      <c r="H18" s="17">
        <f t="shared" si="7"/>
        <v>-1228</v>
      </c>
      <c r="I18" s="18">
        <f t="shared" si="4"/>
        <v>1393.7219952343437</v>
      </c>
    </row>
    <row r="19" spans="1:9" ht="14.25">
      <c r="A19" s="31" t="s">
        <v>16</v>
      </c>
      <c r="B19" s="9">
        <v>8436</v>
      </c>
      <c r="C19" s="10">
        <v>1039</v>
      </c>
      <c r="D19" s="11">
        <f t="shared" si="5"/>
        <v>0.06222753324924207</v>
      </c>
      <c r="E19" s="9">
        <v>10498</v>
      </c>
      <c r="F19" s="10">
        <v>1221</v>
      </c>
      <c r="G19" s="1">
        <f t="shared" si="6"/>
        <v>0.08166281611475422</v>
      </c>
      <c r="H19" s="17">
        <f t="shared" si="7"/>
        <v>-2062</v>
      </c>
      <c r="I19" s="18">
        <f t="shared" si="4"/>
        <v>1603.2348549105336</v>
      </c>
    </row>
    <row r="20" spans="1:9" ht="14.25">
      <c r="A20" s="31" t="s">
        <v>17</v>
      </c>
      <c r="B20" s="9">
        <v>14749</v>
      </c>
      <c r="C20" s="10">
        <v>1319</v>
      </c>
      <c r="D20" s="11">
        <f t="shared" si="5"/>
        <v>0.10879491321634321</v>
      </c>
      <c r="E20" s="9">
        <v>15479</v>
      </c>
      <c r="F20" s="10">
        <v>1393</v>
      </c>
      <c r="G20" s="1">
        <f t="shared" si="6"/>
        <v>0.12040948091448664</v>
      </c>
      <c r="H20" s="17">
        <f t="shared" si="7"/>
        <v>-730</v>
      </c>
      <c r="I20" s="18">
        <f t="shared" si="4"/>
        <v>1918.3873435779333</v>
      </c>
    </row>
    <row r="21" spans="1:9" ht="14.25">
      <c r="A21" s="31" t="s">
        <v>18</v>
      </c>
      <c r="B21" s="9">
        <v>24870</v>
      </c>
      <c r="C21" s="10">
        <v>1699</v>
      </c>
      <c r="D21" s="11">
        <f t="shared" si="5"/>
        <v>0.1834517249773175</v>
      </c>
      <c r="E21" s="9">
        <v>22600</v>
      </c>
      <c r="F21" s="10">
        <v>1810</v>
      </c>
      <c r="G21" s="1">
        <f t="shared" si="6"/>
        <v>0.17580297620436708</v>
      </c>
      <c r="H21" s="17">
        <f t="shared" si="7"/>
        <v>2270</v>
      </c>
      <c r="I21" s="18">
        <f t="shared" si="4"/>
        <v>2482.4788015207705</v>
      </c>
    </row>
    <row r="22" spans="1:9" ht="14.25">
      <c r="A22" s="31" t="s">
        <v>19</v>
      </c>
      <c r="B22" s="9">
        <v>19902</v>
      </c>
      <c r="C22" s="10">
        <v>1596</v>
      </c>
      <c r="D22" s="11">
        <f t="shared" si="5"/>
        <v>0.14680563854035275</v>
      </c>
      <c r="E22" s="9">
        <v>18432</v>
      </c>
      <c r="F22" s="10">
        <v>1574</v>
      </c>
      <c r="G22" s="1">
        <f t="shared" si="6"/>
        <v>0.14338055121234045</v>
      </c>
      <c r="H22" s="17">
        <f t="shared" si="7"/>
        <v>1470</v>
      </c>
      <c r="I22" s="18">
        <f t="shared" si="4"/>
        <v>2241.5824767337917</v>
      </c>
    </row>
    <row r="23" spans="1:9" ht="14.25">
      <c r="A23" s="31" t="s">
        <v>20</v>
      </c>
      <c r="B23" s="9">
        <v>26896</v>
      </c>
      <c r="C23" s="10">
        <v>1881</v>
      </c>
      <c r="D23" s="11">
        <f>B23/B$15</f>
        <v>0.19839636489706197</v>
      </c>
      <c r="E23" s="9">
        <v>22609</v>
      </c>
      <c r="F23" s="10">
        <v>1749</v>
      </c>
      <c r="G23" s="1">
        <f t="shared" si="6"/>
        <v>0.17587298623913872</v>
      </c>
      <c r="H23" s="17">
        <f>B23-E23</f>
        <v>4287</v>
      </c>
      <c r="I23" s="18">
        <f>((SQRT((C23/1.645)^2+(F23/1.645)^2)))*1.645</f>
        <v>2568.494111342286</v>
      </c>
    </row>
    <row r="24" spans="1:9" ht="14.25">
      <c r="A24" s="31" t="s">
        <v>21</v>
      </c>
      <c r="B24" s="9">
        <v>23544</v>
      </c>
      <c r="C24" s="10">
        <v>1543</v>
      </c>
      <c r="D24" s="11">
        <f>B24/B$15</f>
        <v>0.17367058354909382</v>
      </c>
      <c r="E24" s="9">
        <v>18987</v>
      </c>
      <c r="F24" s="10">
        <v>1555</v>
      </c>
      <c r="G24" s="1">
        <f t="shared" si="6"/>
        <v>0.14769783668992556</v>
      </c>
      <c r="H24" s="17">
        <f>B24-E24</f>
        <v>4557</v>
      </c>
      <c r="I24" s="18">
        <f>((SQRT((C24/1.645)^2+(F24/1.645)^2)))*1.645</f>
        <v>2190.633241781928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127913</v>
      </c>
      <c r="C27" s="10">
        <v>2873</v>
      </c>
      <c r="D27" s="11">
        <f>B27/B$27</f>
        <v>1</v>
      </c>
      <c r="E27" s="9">
        <v>131796</v>
      </c>
      <c r="F27" s="10">
        <v>2876</v>
      </c>
      <c r="G27" s="11">
        <f>E27/E$27</f>
        <v>1</v>
      </c>
      <c r="H27" s="17">
        <f>B27-E27</f>
        <v>-3883</v>
      </c>
      <c r="I27" s="18">
        <f>((SQRT((C27/1.645)^2+(F27/1.645)^2)))*1.645</f>
        <v>4065.1574385255976</v>
      </c>
    </row>
    <row r="28" spans="1:9" ht="14.25">
      <c r="A28" s="31" t="s">
        <v>22</v>
      </c>
      <c r="B28" s="9">
        <v>15698</v>
      </c>
      <c r="C28" s="10">
        <v>1005</v>
      </c>
      <c r="D28" s="11">
        <f aca="true" t="shared" si="8" ref="D28:D36">B28/B$27</f>
        <v>0.12272403899525458</v>
      </c>
      <c r="E28" s="9">
        <v>15617</v>
      </c>
      <c r="F28" s="10">
        <v>1016</v>
      </c>
      <c r="G28" s="11">
        <f aca="true" t="shared" si="9" ref="G28:G36">E28/E$27</f>
        <v>0.11849373273847462</v>
      </c>
      <c r="H28" s="17">
        <f>B28-E28</f>
        <v>81</v>
      </c>
      <c r="I28" s="18">
        <f aca="true" t="shared" si="10" ref="I28:I36">((SQRT((C28/1.645)^2+(F28/1.645)^2)))*1.645</f>
        <v>1429.083972340324</v>
      </c>
    </row>
    <row r="29" spans="1:9" ht="14.25">
      <c r="A29" s="31" t="s">
        <v>23</v>
      </c>
      <c r="B29" s="9">
        <v>26880</v>
      </c>
      <c r="C29" s="10">
        <v>1401</v>
      </c>
      <c r="D29" s="11">
        <f t="shared" si="8"/>
        <v>0.21014283145575507</v>
      </c>
      <c r="E29" s="9">
        <v>32490</v>
      </c>
      <c r="F29" s="10">
        <v>1419</v>
      </c>
      <c r="G29" s="11">
        <f t="shared" si="9"/>
        <v>0.24651734498770828</v>
      </c>
      <c r="H29" s="17">
        <f aca="true" t="shared" si="11" ref="H29:H36">B29-E29</f>
        <v>-5610</v>
      </c>
      <c r="I29" s="18">
        <f t="shared" si="10"/>
        <v>1994.081743560178</v>
      </c>
    </row>
    <row r="30" spans="1:9" ht="14.25">
      <c r="A30" s="31" t="s">
        <v>14</v>
      </c>
      <c r="B30" s="9">
        <v>9332</v>
      </c>
      <c r="C30" s="10">
        <v>721</v>
      </c>
      <c r="D30" s="11">
        <f t="shared" si="8"/>
        <v>0.07295583717057688</v>
      </c>
      <c r="E30" s="9">
        <v>9227</v>
      </c>
      <c r="F30" s="10">
        <v>762</v>
      </c>
      <c r="G30" s="11">
        <f t="shared" si="9"/>
        <v>0.07000971197911925</v>
      </c>
      <c r="H30" s="17">
        <f t="shared" si="11"/>
        <v>105</v>
      </c>
      <c r="I30" s="18">
        <f t="shared" si="10"/>
        <v>1049.0400373674972</v>
      </c>
    </row>
    <row r="31" spans="1:9" ht="14.25">
      <c r="A31" s="31" t="s">
        <v>15</v>
      </c>
      <c r="B31" s="9">
        <v>14206</v>
      </c>
      <c r="C31" s="10">
        <v>942</v>
      </c>
      <c r="D31" s="11">
        <f t="shared" si="8"/>
        <v>0.11105986099927294</v>
      </c>
      <c r="E31" s="9">
        <v>15370</v>
      </c>
      <c r="F31" s="10">
        <v>1019</v>
      </c>
      <c r="G31" s="11">
        <f t="shared" si="9"/>
        <v>0.11661962426780782</v>
      </c>
      <c r="H31" s="17">
        <f t="shared" si="11"/>
        <v>-1164</v>
      </c>
      <c r="I31" s="18">
        <f t="shared" si="10"/>
        <v>1387.704939819701</v>
      </c>
    </row>
    <row r="32" spans="1:9" ht="14.25">
      <c r="A32" s="31" t="s">
        <v>16</v>
      </c>
      <c r="B32" s="9">
        <v>13198</v>
      </c>
      <c r="C32" s="10">
        <v>920</v>
      </c>
      <c r="D32" s="11">
        <f t="shared" si="8"/>
        <v>0.10317950481968213</v>
      </c>
      <c r="E32" s="9">
        <v>12678</v>
      </c>
      <c r="F32" s="10">
        <v>880</v>
      </c>
      <c r="G32" s="11">
        <f t="shared" si="9"/>
        <v>0.09619411818264591</v>
      </c>
      <c r="H32" s="17">
        <f t="shared" si="11"/>
        <v>520</v>
      </c>
      <c r="I32" s="18">
        <f t="shared" si="10"/>
        <v>1273.1064370271638</v>
      </c>
    </row>
    <row r="33" spans="1:9" ht="14.25">
      <c r="A33" s="31" t="s">
        <v>17</v>
      </c>
      <c r="B33" s="9">
        <v>15588</v>
      </c>
      <c r="C33" s="10">
        <v>996</v>
      </c>
      <c r="D33" s="11">
        <f t="shared" si="8"/>
        <v>0.1218640794915294</v>
      </c>
      <c r="E33" s="9">
        <v>14352</v>
      </c>
      <c r="F33" s="10">
        <v>964</v>
      </c>
      <c r="G33" s="11">
        <f t="shared" si="9"/>
        <v>0.10889556587453338</v>
      </c>
      <c r="H33" s="17">
        <f t="shared" si="11"/>
        <v>1236</v>
      </c>
      <c r="I33" s="18">
        <f t="shared" si="10"/>
        <v>1386.1139924263082</v>
      </c>
    </row>
    <row r="34" spans="1:9" ht="14.25">
      <c r="A34" s="31" t="s">
        <v>24</v>
      </c>
      <c r="B34" s="9">
        <v>11015</v>
      </c>
      <c r="C34" s="10">
        <v>816</v>
      </c>
      <c r="D34" s="11">
        <f t="shared" si="8"/>
        <v>0.08611321757757226</v>
      </c>
      <c r="E34" s="9">
        <v>10903</v>
      </c>
      <c r="F34" s="10">
        <v>820</v>
      </c>
      <c r="G34" s="11">
        <f t="shared" si="9"/>
        <v>0.08272633463838053</v>
      </c>
      <c r="H34" s="17">
        <f t="shared" si="11"/>
        <v>112</v>
      </c>
      <c r="I34" s="18">
        <f t="shared" si="10"/>
        <v>1156.8301517508955</v>
      </c>
    </row>
    <row r="35" spans="1:9" ht="14.25">
      <c r="A35" s="31" t="s">
        <v>25</v>
      </c>
      <c r="B35" s="9">
        <v>5623</v>
      </c>
      <c r="C35" s="10">
        <v>625</v>
      </c>
      <c r="D35" s="11">
        <f t="shared" si="8"/>
        <v>0.04395956626769758</v>
      </c>
      <c r="E35" s="9">
        <v>4703</v>
      </c>
      <c r="F35" s="10">
        <v>512</v>
      </c>
      <c r="G35" s="11">
        <f t="shared" si="9"/>
        <v>0.03568393577953807</v>
      </c>
      <c r="H35" s="17">
        <f t="shared" si="11"/>
        <v>920</v>
      </c>
      <c r="I35" s="18">
        <f t="shared" si="10"/>
        <v>807.9412107325631</v>
      </c>
    </row>
    <row r="36" spans="1:9" ht="14.25">
      <c r="A36" s="31" t="s">
        <v>26</v>
      </c>
      <c r="B36" s="9">
        <v>16373</v>
      </c>
      <c r="C36" s="10">
        <v>989</v>
      </c>
      <c r="D36" s="11">
        <f t="shared" si="8"/>
        <v>0.12800106322265914</v>
      </c>
      <c r="E36" s="9">
        <v>16456</v>
      </c>
      <c r="F36" s="10">
        <v>986</v>
      </c>
      <c r="G36" s="11">
        <f t="shared" si="9"/>
        <v>0.12485963155179217</v>
      </c>
      <c r="H36" s="17">
        <f t="shared" si="11"/>
        <v>-83</v>
      </c>
      <c r="I36" s="18">
        <f t="shared" si="10"/>
        <v>1396.5375039718767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Maryland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9">
        <v>23825</v>
      </c>
      <c r="C7" s="10">
        <v>1261</v>
      </c>
      <c r="D7" s="11">
        <f aca="true" t="shared" si="0" ref="D7:D12">B7/B$7</f>
        <v>1</v>
      </c>
      <c r="E7" s="9">
        <v>58</v>
      </c>
      <c r="F7" s="10">
        <v>40</v>
      </c>
      <c r="G7" s="1">
        <v>0</v>
      </c>
      <c r="H7" s="17">
        <f aca="true" t="shared" si="1" ref="H7:H12">B7-E7</f>
        <v>23767</v>
      </c>
      <c r="I7" s="18">
        <f aca="true" t="shared" si="2" ref="I7:I12">((SQRT((C7/1.645)^2+(F7/1.645)^2)))*1.645</f>
        <v>1261.634257619854</v>
      </c>
    </row>
    <row r="8" spans="1:9" ht="14.25">
      <c r="A8" s="25" t="s">
        <v>8</v>
      </c>
      <c r="B8" s="9">
        <v>2992</v>
      </c>
      <c r="C8" s="10">
        <v>440</v>
      </c>
      <c r="D8" s="11">
        <f t="shared" si="0"/>
        <v>0.12558237145855194</v>
      </c>
      <c r="E8" s="9">
        <v>0</v>
      </c>
      <c r="F8" s="10">
        <v>0</v>
      </c>
      <c r="G8" s="1">
        <v>0</v>
      </c>
      <c r="H8" s="17">
        <f t="shared" si="1"/>
        <v>2992</v>
      </c>
      <c r="I8" s="18">
        <f t="shared" si="2"/>
        <v>439.99999999999994</v>
      </c>
    </row>
    <row r="9" spans="1:9" ht="14.25">
      <c r="A9" s="25" t="s">
        <v>9</v>
      </c>
      <c r="B9" s="9">
        <v>3754</v>
      </c>
      <c r="C9" s="10">
        <v>529</v>
      </c>
      <c r="D9" s="11">
        <f>B9/B$7</f>
        <v>0.15756558237145854</v>
      </c>
      <c r="E9" s="9">
        <v>13</v>
      </c>
      <c r="F9" s="10">
        <v>19</v>
      </c>
      <c r="G9" s="1">
        <v>0</v>
      </c>
      <c r="H9" s="17">
        <f t="shared" si="1"/>
        <v>3741</v>
      </c>
      <c r="I9" s="18">
        <f>((SQRT((C9/1.645)^2+(F9/1.645)^2)))*1.645</f>
        <v>529.3410998590606</v>
      </c>
    </row>
    <row r="10" spans="1:9" ht="14.25">
      <c r="A10" s="25" t="s">
        <v>10</v>
      </c>
      <c r="B10" s="19">
        <v>4426</v>
      </c>
      <c r="C10" s="19">
        <v>540</v>
      </c>
      <c r="D10" s="11">
        <f>B10/B$7</f>
        <v>0.18577124868835257</v>
      </c>
      <c r="E10" s="9">
        <v>13</v>
      </c>
      <c r="F10" s="10">
        <v>20</v>
      </c>
      <c r="G10" s="1">
        <v>0</v>
      </c>
      <c r="H10" s="17">
        <f t="shared" si="1"/>
        <v>4413</v>
      </c>
      <c r="I10" s="18">
        <f>((SQRT((C10/1.645)^2+(F10/1.645)^2)))*1.645</f>
        <v>540.3702434442519</v>
      </c>
    </row>
    <row r="11" spans="1:9" ht="14.25">
      <c r="A11" s="25" t="s">
        <v>11</v>
      </c>
      <c r="B11" s="9">
        <v>5545</v>
      </c>
      <c r="C11" s="10">
        <v>570</v>
      </c>
      <c r="D11" s="11">
        <f t="shared" si="0"/>
        <v>0.23273871983210914</v>
      </c>
      <c r="E11" s="9">
        <v>0</v>
      </c>
      <c r="F11" s="10">
        <v>0</v>
      </c>
      <c r="G11" s="1">
        <v>0</v>
      </c>
      <c r="H11" s="17">
        <f t="shared" si="1"/>
        <v>5545</v>
      </c>
      <c r="I11" s="18">
        <f t="shared" si="2"/>
        <v>570</v>
      </c>
    </row>
    <row r="12" spans="1:9" ht="14.25">
      <c r="A12" s="25" t="s">
        <v>12</v>
      </c>
      <c r="B12" s="9">
        <v>7108</v>
      </c>
      <c r="C12" s="10">
        <v>706</v>
      </c>
      <c r="D12" s="11">
        <f t="shared" si="0"/>
        <v>0.2983420776495278</v>
      </c>
      <c r="E12" s="9">
        <v>32</v>
      </c>
      <c r="F12" s="10">
        <v>29</v>
      </c>
      <c r="G12" s="1">
        <v>0</v>
      </c>
      <c r="H12" s="17">
        <f t="shared" si="1"/>
        <v>7076</v>
      </c>
      <c r="I12" s="18">
        <f t="shared" si="2"/>
        <v>706.595358037399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39537</v>
      </c>
      <c r="C15" s="10">
        <v>2261</v>
      </c>
      <c r="D15" s="11">
        <f>B15/B$15</f>
        <v>1</v>
      </c>
      <c r="E15" s="9">
        <v>58</v>
      </c>
      <c r="F15" s="10">
        <v>48</v>
      </c>
      <c r="G15" s="1">
        <v>0</v>
      </c>
      <c r="H15" s="17">
        <f>B15-E15</f>
        <v>39479</v>
      </c>
      <c r="I15" s="18">
        <f aca="true" t="shared" si="3" ref="I15:I24">((SQRT((C15/1.645)^2+(F15/1.645)^2)))*1.645</f>
        <v>2261.509451671604</v>
      </c>
    </row>
    <row r="16" spans="1:9" ht="14.25">
      <c r="A16" s="25" t="s">
        <v>13</v>
      </c>
      <c r="B16" s="9">
        <v>3027</v>
      </c>
      <c r="C16" s="10">
        <v>785</v>
      </c>
      <c r="D16" s="11">
        <f aca="true" t="shared" si="4" ref="D16:D24">B16/B$15</f>
        <v>0.07656119584186964</v>
      </c>
      <c r="E16" s="9">
        <v>0</v>
      </c>
      <c r="F16" s="10">
        <v>0</v>
      </c>
      <c r="G16" s="1">
        <v>0</v>
      </c>
      <c r="H16" s="17">
        <f aca="true" t="shared" si="5" ref="H16:H24">B16-E16</f>
        <v>3027</v>
      </c>
      <c r="I16" s="18">
        <f t="shared" si="3"/>
        <v>785</v>
      </c>
    </row>
    <row r="17" spans="1:9" ht="14.25">
      <c r="A17" s="25" t="s">
        <v>14</v>
      </c>
      <c r="B17" s="9">
        <v>1611</v>
      </c>
      <c r="C17" s="10">
        <v>574</v>
      </c>
      <c r="D17" s="11">
        <f t="shared" si="4"/>
        <v>0.04074664238561348</v>
      </c>
      <c r="E17" s="9">
        <v>0</v>
      </c>
      <c r="F17" s="10">
        <v>0</v>
      </c>
      <c r="G17" s="1">
        <v>0</v>
      </c>
      <c r="H17" s="17">
        <f t="shared" si="5"/>
        <v>1611</v>
      </c>
      <c r="I17" s="18">
        <f t="shared" si="3"/>
        <v>574</v>
      </c>
    </row>
    <row r="18" spans="1:9" ht="14.25">
      <c r="A18" s="25" t="s">
        <v>15</v>
      </c>
      <c r="B18" s="9">
        <v>2019</v>
      </c>
      <c r="C18" s="10">
        <v>535</v>
      </c>
      <c r="D18" s="11">
        <f t="shared" si="4"/>
        <v>0.051066089991653386</v>
      </c>
      <c r="E18" s="9">
        <v>25</v>
      </c>
      <c r="F18" s="10">
        <v>38</v>
      </c>
      <c r="G18" s="1">
        <v>0</v>
      </c>
      <c r="H18" s="17">
        <f>B18-E18</f>
        <v>1994</v>
      </c>
      <c r="I18" s="18">
        <f>((SQRT((C18/1.645)^2+(F18/1.645)^2)))*1.645</f>
        <v>536.3478348982123</v>
      </c>
    </row>
    <row r="19" spans="1:9" ht="14.25">
      <c r="A19" s="25" t="s">
        <v>16</v>
      </c>
      <c r="B19" s="9">
        <v>2328</v>
      </c>
      <c r="C19" s="10">
        <v>603</v>
      </c>
      <c r="D19" s="11">
        <f t="shared" si="4"/>
        <v>0.0588815539874042</v>
      </c>
      <c r="E19" s="9">
        <v>0</v>
      </c>
      <c r="F19" s="10">
        <v>0</v>
      </c>
      <c r="G19" s="1">
        <v>0</v>
      </c>
      <c r="H19" s="17">
        <f t="shared" si="5"/>
        <v>2328</v>
      </c>
      <c r="I19" s="18">
        <f t="shared" si="3"/>
        <v>603</v>
      </c>
    </row>
    <row r="20" spans="1:9" ht="14.25">
      <c r="A20" s="25" t="s">
        <v>17</v>
      </c>
      <c r="B20" s="9">
        <v>4347</v>
      </c>
      <c r="C20" s="10">
        <v>743</v>
      </c>
      <c r="D20" s="11">
        <f t="shared" si="4"/>
        <v>0.1099476439790576</v>
      </c>
      <c r="E20" s="9">
        <v>0</v>
      </c>
      <c r="F20" s="10">
        <v>0</v>
      </c>
      <c r="G20" s="1">
        <v>0</v>
      </c>
      <c r="H20" s="17">
        <f t="shared" si="5"/>
        <v>4347</v>
      </c>
      <c r="I20" s="18">
        <f t="shared" si="3"/>
        <v>743</v>
      </c>
    </row>
    <row r="21" spans="1:9" ht="14.25">
      <c r="A21" s="25" t="s">
        <v>18</v>
      </c>
      <c r="B21" s="9">
        <v>6791</v>
      </c>
      <c r="C21" s="10">
        <v>843</v>
      </c>
      <c r="D21" s="11">
        <f t="shared" si="4"/>
        <v>0.1717631585603359</v>
      </c>
      <c r="E21" s="9">
        <v>13</v>
      </c>
      <c r="F21" s="10">
        <v>20</v>
      </c>
      <c r="G21" s="1">
        <v>0</v>
      </c>
      <c r="H21" s="17">
        <f t="shared" si="5"/>
        <v>6778</v>
      </c>
      <c r="I21" s="18">
        <f t="shared" si="3"/>
        <v>843.2372145487886</v>
      </c>
    </row>
    <row r="22" spans="1:9" ht="14.25">
      <c r="A22" s="25" t="s">
        <v>19</v>
      </c>
      <c r="B22" s="9">
        <v>5407</v>
      </c>
      <c r="C22" s="10">
        <v>850</v>
      </c>
      <c r="D22" s="11">
        <f t="shared" si="4"/>
        <v>0.13675797354376912</v>
      </c>
      <c r="E22" s="9">
        <v>9</v>
      </c>
      <c r="F22" s="10">
        <v>13</v>
      </c>
      <c r="G22" s="1">
        <v>0</v>
      </c>
      <c r="H22" s="17">
        <f t="shared" si="5"/>
        <v>5398</v>
      </c>
      <c r="I22" s="18">
        <f t="shared" si="3"/>
        <v>850.0994059520334</v>
      </c>
    </row>
    <row r="23" spans="1:9" ht="14.25">
      <c r="A23" s="25" t="s">
        <v>20</v>
      </c>
      <c r="B23" s="9">
        <v>7161</v>
      </c>
      <c r="C23" s="10">
        <v>905</v>
      </c>
      <c r="D23" s="11">
        <f t="shared" si="4"/>
        <v>0.18112148114424464</v>
      </c>
      <c r="E23" s="9">
        <v>0</v>
      </c>
      <c r="F23" s="10">
        <v>0</v>
      </c>
      <c r="G23" s="1">
        <v>0</v>
      </c>
      <c r="H23" s="17">
        <f t="shared" si="5"/>
        <v>7161</v>
      </c>
      <c r="I23" s="18">
        <f t="shared" si="3"/>
        <v>905</v>
      </c>
    </row>
    <row r="24" spans="1:9" ht="14.25">
      <c r="A24" s="25" t="s">
        <v>21</v>
      </c>
      <c r="B24" s="9">
        <v>6846</v>
      </c>
      <c r="C24" s="10">
        <v>845</v>
      </c>
      <c r="D24" s="11">
        <f t="shared" si="4"/>
        <v>0.17315426056605204</v>
      </c>
      <c r="E24" s="9">
        <v>11</v>
      </c>
      <c r="F24" s="10">
        <v>17</v>
      </c>
      <c r="G24" s="1">
        <v>0</v>
      </c>
      <c r="H24" s="17">
        <f t="shared" si="5"/>
        <v>6835</v>
      </c>
      <c r="I24" s="18">
        <f t="shared" si="3"/>
        <v>845.1709886170963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32816</v>
      </c>
      <c r="C27" s="10">
        <v>1506</v>
      </c>
      <c r="D27" s="11">
        <f>B27/B$27</f>
        <v>1</v>
      </c>
      <c r="E27" s="9">
        <v>58</v>
      </c>
      <c r="F27" s="10">
        <v>40</v>
      </c>
      <c r="G27" s="1">
        <v>0</v>
      </c>
      <c r="H27" s="17">
        <f>B27-E27</f>
        <v>32758</v>
      </c>
      <c r="I27" s="18">
        <f>((SQRT((C27/1.645)^2+(F27/1.645)^2)))*1.645</f>
        <v>1506.5311148462881</v>
      </c>
    </row>
    <row r="28" spans="1:9" ht="14.25">
      <c r="A28" s="25" t="s">
        <v>22</v>
      </c>
      <c r="B28" s="9">
        <v>10390</v>
      </c>
      <c r="C28" s="10">
        <v>896</v>
      </c>
      <c r="D28" s="11">
        <f aca="true" t="shared" si="6" ref="D28:D36">B28/B$27</f>
        <v>0.3166138469039493</v>
      </c>
      <c r="E28" s="9">
        <v>12</v>
      </c>
      <c r="F28" s="10">
        <v>19</v>
      </c>
      <c r="G28" s="1">
        <v>0</v>
      </c>
      <c r="H28" s="17">
        <f>B28-E28</f>
        <v>10378</v>
      </c>
      <c r="I28" s="18">
        <f aca="true" t="shared" si="7" ref="I28:I36">((SQRT((C28/1.645)^2+(F28/1.645)^2)))*1.645</f>
        <v>896.2014282514841</v>
      </c>
    </row>
    <row r="29" spans="1:9" ht="14.25">
      <c r="A29" s="25" t="s">
        <v>23</v>
      </c>
      <c r="B29" s="9">
        <v>7567</v>
      </c>
      <c r="C29" s="10">
        <v>783</v>
      </c>
      <c r="D29" s="11">
        <f t="shared" si="6"/>
        <v>0.2305887372013652</v>
      </c>
      <c r="E29" s="9">
        <v>0</v>
      </c>
      <c r="F29" s="10">
        <v>0</v>
      </c>
      <c r="G29" s="1">
        <v>0</v>
      </c>
      <c r="H29" s="17">
        <f aca="true" t="shared" si="8" ref="H29:H36">B29-E29</f>
        <v>7567</v>
      </c>
      <c r="I29" s="18">
        <f t="shared" si="7"/>
        <v>783</v>
      </c>
    </row>
    <row r="30" spans="1:9" ht="14.25">
      <c r="A30" s="25" t="s">
        <v>14</v>
      </c>
      <c r="B30" s="9">
        <v>1878</v>
      </c>
      <c r="C30" s="10">
        <v>326</v>
      </c>
      <c r="D30" s="11">
        <f t="shared" si="6"/>
        <v>0.057228181374939055</v>
      </c>
      <c r="E30" s="9">
        <v>13</v>
      </c>
      <c r="F30" s="10">
        <v>20</v>
      </c>
      <c r="G30" s="1">
        <v>0</v>
      </c>
      <c r="H30" s="17">
        <f t="shared" si="8"/>
        <v>1865</v>
      </c>
      <c r="I30" s="18">
        <f t="shared" si="7"/>
        <v>326.6129207487052</v>
      </c>
    </row>
    <row r="31" spans="1:9" ht="14.25">
      <c r="A31" s="25" t="s">
        <v>15</v>
      </c>
      <c r="B31" s="9">
        <v>2674</v>
      </c>
      <c r="C31" s="10">
        <v>386</v>
      </c>
      <c r="D31" s="11">
        <f t="shared" si="6"/>
        <v>0.08148464163822526</v>
      </c>
      <c r="E31" s="9">
        <v>22</v>
      </c>
      <c r="F31" s="10">
        <v>24</v>
      </c>
      <c r="G31" s="1">
        <v>0</v>
      </c>
      <c r="H31" s="17">
        <f t="shared" si="8"/>
        <v>2652</v>
      </c>
      <c r="I31" s="18">
        <f t="shared" si="7"/>
        <v>386.7453942841466</v>
      </c>
    </row>
    <row r="32" spans="1:9" ht="14.25">
      <c r="A32" s="25" t="s">
        <v>16</v>
      </c>
      <c r="B32" s="9">
        <v>2132</v>
      </c>
      <c r="C32" s="10">
        <v>370</v>
      </c>
      <c r="D32" s="11">
        <f t="shared" si="6"/>
        <v>0.06496830814236958</v>
      </c>
      <c r="E32" s="9">
        <v>0</v>
      </c>
      <c r="F32" s="10">
        <v>0</v>
      </c>
      <c r="G32" s="1">
        <v>0</v>
      </c>
      <c r="H32" s="17">
        <f t="shared" si="8"/>
        <v>2132</v>
      </c>
      <c r="I32" s="18">
        <f t="shared" si="7"/>
        <v>370</v>
      </c>
    </row>
    <row r="33" spans="1:9" ht="14.25">
      <c r="A33" s="25" t="s">
        <v>17</v>
      </c>
      <c r="B33" s="9">
        <v>2403</v>
      </c>
      <c r="C33" s="10">
        <v>380</v>
      </c>
      <c r="D33" s="11">
        <f t="shared" si="6"/>
        <v>0.07322647489029742</v>
      </c>
      <c r="E33" s="9">
        <v>0</v>
      </c>
      <c r="F33" s="10">
        <v>0</v>
      </c>
      <c r="G33" s="1">
        <v>0</v>
      </c>
      <c r="H33" s="17">
        <f t="shared" si="8"/>
        <v>2403</v>
      </c>
      <c r="I33" s="18">
        <f t="shared" si="7"/>
        <v>380</v>
      </c>
    </row>
    <row r="34" spans="1:9" ht="14.25">
      <c r="A34" s="25" t="s">
        <v>24</v>
      </c>
      <c r="B34" s="9">
        <v>1626</v>
      </c>
      <c r="C34" s="10">
        <v>305</v>
      </c>
      <c r="D34" s="11">
        <f t="shared" si="6"/>
        <v>0.04954900048756704</v>
      </c>
      <c r="E34" s="9">
        <v>0</v>
      </c>
      <c r="F34" s="10">
        <v>0</v>
      </c>
      <c r="G34" s="1">
        <v>0</v>
      </c>
      <c r="H34" s="17">
        <f t="shared" si="8"/>
        <v>1626</v>
      </c>
      <c r="I34" s="18">
        <f t="shared" si="7"/>
        <v>305</v>
      </c>
    </row>
    <row r="35" spans="1:9" ht="14.25">
      <c r="A35" s="25" t="s">
        <v>25</v>
      </c>
      <c r="B35" s="9">
        <v>782</v>
      </c>
      <c r="C35" s="10">
        <v>188</v>
      </c>
      <c r="D35" s="11">
        <f t="shared" si="6"/>
        <v>0.023829839102876647</v>
      </c>
      <c r="E35" s="9">
        <v>0</v>
      </c>
      <c r="F35" s="10">
        <v>0</v>
      </c>
      <c r="G35" s="1">
        <v>0</v>
      </c>
      <c r="H35" s="17">
        <f t="shared" si="8"/>
        <v>782</v>
      </c>
      <c r="I35" s="18">
        <f t="shared" si="7"/>
        <v>188</v>
      </c>
    </row>
    <row r="36" spans="1:9" ht="14.25">
      <c r="A36" s="25" t="s">
        <v>26</v>
      </c>
      <c r="B36" s="9">
        <v>3364</v>
      </c>
      <c r="C36" s="10">
        <v>433</v>
      </c>
      <c r="D36" s="11">
        <f t="shared" si="6"/>
        <v>0.10251097025841054</v>
      </c>
      <c r="E36" s="9">
        <v>11</v>
      </c>
      <c r="F36" s="10">
        <v>17</v>
      </c>
      <c r="G36" s="1">
        <v>0</v>
      </c>
      <c r="H36" s="17">
        <f t="shared" si="8"/>
        <v>3353</v>
      </c>
      <c r="I36" s="18">
        <f t="shared" si="7"/>
        <v>433.33358974351387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2014-03-05T13:35:23Z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