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<sst xmlns="http://schemas.openxmlformats.org/spreadsheetml/2006/main" count="237" uniqueCount="41">
  <si>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</si>
  <si>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</si>
  <si>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</si>
  <si>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</si>
  <si>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</si>
  <si>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</si>
  <si>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</si>
  <si>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</si>
  <si>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</si>
  <si>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</si>
  <si>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</si>
  <si>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</si>
  <si>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</si>
  <si>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</si>
  <si>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</si>
  <si>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</si>
  <si>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</si>
  <si>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</si>
  <si>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</si>
  <si>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</si>
  <si>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</si>
  <si>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</si>
  <si>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</si>
  <si>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</si>
  <si>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</si>
  <si>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</si>
  <si>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</si>
  <si>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</si>
  <si>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</si>
  <si>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</si>
  <si>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</si>
  <si>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</si>
  <si>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</si>
  <si>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</si>
  <si>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</si>
  <si>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</si>
  <si>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</si>
  <si>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</si>
  <si>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</si>
  <si>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</si>
  <si>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Montgomery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</si>
</sst>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Montgomery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41375</v>
      </c>
      <c r="C7" s="19">
        <f>((SQRT((Intra!C7/1.645)^2+(Inter!C7/1.645)^2+(Foreign!C7/1.645)^2))*1.645)</f>
        <v>1710.7977671250333</v>
      </c>
      <c r="D7" s="11">
        <f aca="true" t="shared" si="0" ref="D7:D12">B7/B$7</f>
        <v>1</v>
      </c>
      <c r="E7" s="9">
        <f>Intra!E7+Inter!E7+Foreign!E7</f>
        <v>26765</v>
      </c>
      <c r="F7" s="10">
        <f>((SQRT((Intra!F7/1.645)^2+(Inter!F7/1.645)^2+(Foreign!F7/1.645)^2))*1.645)</f>
        <v>1402.4567729523787</v>
      </c>
      <c r="G7" s="1">
        <f aca="true" t="shared" si="1" ref="G7:G12">E7/E$7</f>
        <v>1</v>
      </c>
      <c r="H7" s="17">
        <f>Intra!H7+Inter!H7+Foreign!H7</f>
        <v>14610</v>
      </c>
      <c r="I7" s="18">
        <f>((SQRT((Intra!I7/1.645)^2+(Inter!I7/1.645)^2+(Foreign!I7/1.645)^2))*1.645)</f>
        <v>2212.174043785886</v>
      </c>
      <c r="K7" s="21"/>
    </row>
    <row r="8" spans="1:11" ht="14.25">
      <c r="A8" s="43" t="s">
        <v>8</v>
      </c>
      <c r="B8" s="9">
        <f>Intra!B8+Inter!B8+Foreign!B8</f>
        <v>3933</v>
      </c>
      <c r="C8" s="19">
        <f>((SQRT((Intra!C8/1.645)^2+(Inter!C8/1.645)^2+(Foreign!C8/1.645)^2))*1.645)</f>
        <v>567.8855518500185</v>
      </c>
      <c r="D8" s="11">
        <f t="shared" si="0"/>
        <v>0.09505740181268882</v>
      </c>
      <c r="E8" s="9">
        <f>Intra!E8+Inter!E8+Foreign!E8</f>
        <v>2511</v>
      </c>
      <c r="F8" s="10">
        <f>((SQRT((Intra!F8/1.645)^2+(Inter!F8/1.645)^2+(Foreign!F8/1.645)^2))*1.645)</f>
        <v>543.4712503895674</v>
      </c>
      <c r="G8" s="1">
        <f t="shared" si="1"/>
        <v>0.0938165514664674</v>
      </c>
      <c r="H8" s="17">
        <f>Intra!H8+Inter!H8+Foreign!H8</f>
        <v>1422</v>
      </c>
      <c r="I8" s="18">
        <f>((SQRT((Intra!I8/1.645)^2+(Inter!I8/1.645)^2+(Foreign!I8/1.645)^2))*1.645)</f>
        <v>786.0375309105792</v>
      </c>
      <c r="K8" s="21"/>
    </row>
    <row r="9" spans="1:11" ht="14.25">
      <c r="A9" s="43" t="s">
        <v>9</v>
      </c>
      <c r="B9" s="9">
        <f>Intra!B9+Inter!B9+Foreign!B9</f>
        <v>4782</v>
      </c>
      <c r="C9" s="10">
        <f>((SQRT((Intra!C9/1.645)^2+(Inter!C9/1.645)^2+(Foreign!C9/1.645)^2))*1.645)</f>
        <v>593.1433216348305</v>
      </c>
      <c r="D9" s="11">
        <f t="shared" si="0"/>
        <v>0.11557703927492446</v>
      </c>
      <c r="E9" s="9">
        <f>Intra!E9+Inter!E9+Foreign!E9</f>
        <v>3202</v>
      </c>
      <c r="F9" s="10">
        <f>((SQRT((Intra!F9/1.645)^2+(Inter!F9/1.645)^2+(Foreign!F9/1.645)^2))*1.645)</f>
        <v>490.0663220422313</v>
      </c>
      <c r="G9" s="1">
        <f t="shared" si="1"/>
        <v>0.11963385017747058</v>
      </c>
      <c r="H9" s="17">
        <f>Intra!H9+Inter!H9+Foreign!H9</f>
        <v>1580</v>
      </c>
      <c r="I9" s="18">
        <f>((SQRT((Intra!I9/1.645)^2+(Inter!I9/1.645)^2+(Foreign!I9/1.645)^2))*1.645)</f>
        <v>769.4049648917013</v>
      </c>
      <c r="K9" s="21"/>
    </row>
    <row r="10" spans="1:11" ht="14.25">
      <c r="A10" s="43" t="s">
        <v>10</v>
      </c>
      <c r="B10" s="9">
        <f>Intra!B10+Inter!B10+Foreign!B10</f>
        <v>7345</v>
      </c>
      <c r="C10" s="19">
        <f>((SQRT((Intra!C10/1.645)^2+(Inter!C10/1.645)^2+(Foreign!C10/1.645)^2))*1.645)</f>
        <v>724.3376284578898</v>
      </c>
      <c r="D10" s="11">
        <f t="shared" si="0"/>
        <v>0.17752265861027192</v>
      </c>
      <c r="E10" s="9">
        <f>Intra!E10+Inter!E10+Foreign!E10</f>
        <v>5417</v>
      </c>
      <c r="F10" s="10">
        <f>((SQRT((Intra!F10/1.645)^2+(Inter!F10/1.645)^2+(Foreign!F10/1.645)^2))*1.645)</f>
        <v>627.1786029513443</v>
      </c>
      <c r="G10" s="1">
        <f t="shared" si="1"/>
        <v>0.20239118251447785</v>
      </c>
      <c r="H10" s="17">
        <f>Intra!H10+Inter!H10+Foreign!H10</f>
        <v>1928</v>
      </c>
      <c r="I10" s="18">
        <f>((SQRT((Intra!I10/1.645)^2+(Inter!I10/1.645)^2+(Foreign!I10/1.645)^2))*1.645)</f>
        <v>958.1325586785995</v>
      </c>
      <c r="K10" s="21"/>
    </row>
    <row r="11" spans="1:11" s="2" customFormat="1" ht="14.25">
      <c r="A11" s="43" t="s">
        <v>11</v>
      </c>
      <c r="B11" s="9">
        <f>Intra!B11+Inter!B11+Foreign!B11</f>
        <v>11568</v>
      </c>
      <c r="C11" s="10">
        <f>((SQRT((Intra!C11/1.645)^2+(Inter!C11/1.645)^2+(Foreign!C11/1.645)^2))*1.645)</f>
        <v>905.7378207848009</v>
      </c>
      <c r="D11" s="11">
        <f t="shared" si="0"/>
        <v>0.27958912386706947</v>
      </c>
      <c r="E11" s="9">
        <f>Intra!E11+Inter!E11+Foreign!E11</f>
        <v>8568</v>
      </c>
      <c r="F11" s="10">
        <f>((SQRT((Intra!F11/1.645)^2+(Inter!F11/1.645)^2+(Foreign!F11/1.645)^2))*1.645)</f>
        <v>771.083004611047</v>
      </c>
      <c r="G11" s="1">
        <f t="shared" si="1"/>
        <v>0.3201195591257239</v>
      </c>
      <c r="H11" s="17">
        <f>Intra!H11+Inter!H11+Foreign!H11</f>
        <v>3000</v>
      </c>
      <c r="I11" s="18">
        <f>((SQRT((Intra!I11/1.645)^2+(Inter!I11/1.645)^2+(Foreign!I11/1.645)^2))*1.645)</f>
        <v>1189.508301778512</v>
      </c>
      <c r="K11" s="21"/>
    </row>
    <row r="12" spans="1:11" s="2" customFormat="1" ht="14.25">
      <c r="A12" s="43" t="s">
        <v>12</v>
      </c>
      <c r="B12" s="9">
        <f>Intra!B12+Inter!B12+Foreign!B12</f>
        <v>13747</v>
      </c>
      <c r="C12" s="10">
        <f>((SQRT((Intra!C12/1.645)^2+(Inter!C12/1.645)^2+(Foreign!C12/1.645)^2))*1.645)</f>
        <v>951.926992998938</v>
      </c>
      <c r="D12" s="11">
        <f t="shared" si="0"/>
        <v>0.33225377643504533</v>
      </c>
      <c r="E12" s="9">
        <f>Intra!E12+Inter!E12+Foreign!E12</f>
        <v>7067</v>
      </c>
      <c r="F12" s="10">
        <f>((SQRT((Intra!F12/1.645)^2+(Inter!F12/1.645)^2+(Foreign!F12/1.645)^2))*1.645)</f>
        <v>665.6485559212158</v>
      </c>
      <c r="G12" s="1">
        <f t="shared" si="1"/>
        <v>0.26403885671586025</v>
      </c>
      <c r="H12" s="17">
        <f>Intra!H12+Inter!H12+Foreign!H12</f>
        <v>6680</v>
      </c>
      <c r="I12" s="18">
        <f>((SQRT((Intra!I12/1.645)^2+(Inter!I12/1.645)^2+(Foreign!I12/1.645)^2))*1.645)</f>
        <v>1161.573501763879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62840</v>
      </c>
      <c r="C15" s="10">
        <f>((SQRT((Intra!C15/1.645)^2+(Inter!C15/1.645)^2+(Foreign!C15/1.645)^2))*1.645)</f>
        <v>2863.353453557559</v>
      </c>
      <c r="D15" s="11">
        <f>B15/B$15</f>
        <v>1</v>
      </c>
      <c r="E15" s="9">
        <f>Intra!E15+Inter!E15+Foreign!E15</f>
        <v>37799</v>
      </c>
      <c r="F15" s="10">
        <f>((SQRT((Intra!F15/1.645)^2+(Inter!F15/1.645)^2+(Foreign!F15/1.645)^2))*1.645)</f>
        <v>2143.705670095594</v>
      </c>
      <c r="G15" s="1">
        <f>E15/E$15</f>
        <v>1</v>
      </c>
      <c r="H15" s="17">
        <f>Intra!H15+Inter!H15+Foreign!H15</f>
        <v>25041</v>
      </c>
      <c r="I15" s="18">
        <f>((SQRT((Intra!I15/1.645)^2+(Inter!I15/1.645)^2+(Foreign!I15/1.645)^2))*1.645)</f>
        <v>3576.9074631586427</v>
      </c>
      <c r="K15" s="21"/>
    </row>
    <row r="16" spans="1:11" ht="14.25">
      <c r="A16" s="43" t="s">
        <v>13</v>
      </c>
      <c r="B16" s="9">
        <f>Intra!B16+Inter!B16+Foreign!B16</f>
        <v>2081</v>
      </c>
      <c r="C16" s="10">
        <f>((SQRT((Intra!C16/1.645)^2+(Inter!C16/1.645)^2+(Foreign!C16/1.645)^2))*1.645)</f>
        <v>582.9219501785809</v>
      </c>
      <c r="D16" s="11">
        <f aca="true" t="shared" si="2" ref="D16:D24">B16/B$15</f>
        <v>0.033115849777211964</v>
      </c>
      <c r="E16" s="9">
        <f>Intra!E16+Inter!E16+Foreign!E16</f>
        <v>1503</v>
      </c>
      <c r="F16" s="10">
        <f>((SQRT((Intra!F16/1.645)^2+(Inter!F16/1.645)^2+(Foreign!F16/1.645)^2))*1.645)</f>
        <v>317.5295261861486</v>
      </c>
      <c r="G16" s="1">
        <f aca="true" t="shared" si="3" ref="G16:G24">E16/E$15</f>
        <v>0.03976295669197598</v>
      </c>
      <c r="H16" s="17">
        <f>Intra!H16+Inter!H16+Foreign!H16</f>
        <v>578</v>
      </c>
      <c r="I16" s="18">
        <f>((SQRT((Intra!I16/1.645)^2+(Inter!I16/1.645)^2+(Foreign!I16/1.645)^2))*1.645)</f>
        <v>663.7943958787239</v>
      </c>
      <c r="K16" s="21"/>
    </row>
    <row r="17" spans="1:11" ht="14.25">
      <c r="A17" s="43" t="s">
        <v>14</v>
      </c>
      <c r="B17" s="9">
        <f>Intra!B17+Inter!B17+Foreign!B17</f>
        <v>1471</v>
      </c>
      <c r="C17" s="10">
        <f>((SQRT((Intra!C17/1.645)^2+(Inter!C17/1.645)^2+(Foreign!C17/1.645)^2))*1.645)</f>
        <v>476.5354131646461</v>
      </c>
      <c r="D17" s="11">
        <f t="shared" si="2"/>
        <v>0.023408656906429025</v>
      </c>
      <c r="E17" s="9">
        <f>Intra!E17+Inter!E17+Foreign!E17</f>
        <v>638</v>
      </c>
      <c r="F17" s="10">
        <f>((SQRT((Intra!F17/1.645)^2+(Inter!F17/1.645)^2+(Foreign!F17/1.645)^2))*1.645)</f>
        <v>207.1931466048045</v>
      </c>
      <c r="G17" s="1">
        <f t="shared" si="3"/>
        <v>0.016878753406174767</v>
      </c>
      <c r="H17" s="17">
        <f>Intra!H17+Inter!H17+Foreign!H17</f>
        <v>833</v>
      </c>
      <c r="I17" s="18">
        <f>((SQRT((Intra!I17/1.645)^2+(Inter!I17/1.645)^2+(Foreign!I17/1.645)^2))*1.645)</f>
        <v>519.6296758269297</v>
      </c>
      <c r="K17" s="21"/>
    </row>
    <row r="18" spans="1:11" ht="14.25">
      <c r="A18" s="43" t="s">
        <v>15</v>
      </c>
      <c r="B18" s="9">
        <f>Intra!B18+Inter!B18+Foreign!B18</f>
        <v>2548</v>
      </c>
      <c r="C18" s="10">
        <f>((SQRT((Intra!C18/1.645)^2+(Inter!C18/1.645)^2+(Foreign!C18/1.645)^2))*1.645)</f>
        <v>589.0543268663765</v>
      </c>
      <c r="D18" s="11">
        <f t="shared" si="2"/>
        <v>0.040547422024188415</v>
      </c>
      <c r="E18" s="9">
        <f>Intra!E18+Inter!E18+Foreign!E18</f>
        <v>1601</v>
      </c>
      <c r="F18" s="10">
        <f>((SQRT((Intra!F18/1.645)^2+(Inter!F18/1.645)^2+(Foreign!F18/1.645)^2))*1.645)</f>
        <v>387.963915847853</v>
      </c>
      <c r="G18" s="1">
        <f t="shared" si="3"/>
        <v>0.04235561787348872</v>
      </c>
      <c r="H18" s="17">
        <f>Intra!H18+Inter!H18+Foreign!H18</f>
        <v>947</v>
      </c>
      <c r="I18" s="18">
        <f>((SQRT((Intra!I18/1.645)^2+(Inter!I18/1.645)^2+(Foreign!I18/1.645)^2))*1.645)</f>
        <v>705.337507864143</v>
      </c>
      <c r="K18" s="21"/>
    </row>
    <row r="19" spans="1:11" s="2" customFormat="1" ht="14.25">
      <c r="A19" s="43" t="s">
        <v>16</v>
      </c>
      <c r="B19" s="9">
        <f>Intra!B19+Inter!B19+Foreign!B19</f>
        <v>3557</v>
      </c>
      <c r="C19" s="10">
        <f>((SQRT((Intra!C19/1.645)^2+(Inter!C19/1.645)^2+(Foreign!C19/1.645)^2))*1.645)</f>
        <v>834.2211936890599</v>
      </c>
      <c r="D19" s="11">
        <f t="shared" si="2"/>
        <v>0.056604073838319544</v>
      </c>
      <c r="E19" s="9">
        <f>Intra!E19+Inter!E19+Foreign!E19</f>
        <v>3029</v>
      </c>
      <c r="F19" s="10">
        <f>((SQRT((Intra!F19/1.645)^2+(Inter!F19/1.645)^2+(Foreign!F19/1.645)^2))*1.645)</f>
        <v>671.2153156774658</v>
      </c>
      <c r="G19" s="1">
        <f t="shared" si="3"/>
        <v>0.08013439508981719</v>
      </c>
      <c r="H19" s="17">
        <f>Intra!H19+Inter!H19+Foreign!H19</f>
        <v>528</v>
      </c>
      <c r="I19" s="18">
        <f>((SQRT((Intra!I19/1.645)^2+(Inter!I19/1.645)^2+(Foreign!I19/1.645)^2))*1.645)</f>
        <v>1070.7263889528454</v>
      </c>
      <c r="K19" s="21"/>
    </row>
    <row r="20" spans="1:11" s="2" customFormat="1" ht="14.25">
      <c r="A20" s="43" t="s">
        <v>17</v>
      </c>
      <c r="B20" s="9">
        <f>Intra!B20+Inter!B20+Foreign!B20</f>
        <v>7181</v>
      </c>
      <c r="C20" s="10">
        <f>((SQRT((Intra!C20/1.645)^2+(Inter!C20/1.645)^2+(Foreign!C20/1.645)^2))*1.645)</f>
        <v>1019.4709412239272</v>
      </c>
      <c r="D20" s="11">
        <f t="shared" si="2"/>
        <v>0.11427434754933163</v>
      </c>
      <c r="E20" s="9">
        <f>Intra!E20+Inter!E20+Foreign!E20</f>
        <v>3722</v>
      </c>
      <c r="F20" s="10">
        <f>((SQRT((Intra!F20/1.645)^2+(Inter!F20/1.645)^2+(Foreign!F20/1.645)^2))*1.645)</f>
        <v>688.6980470423886</v>
      </c>
      <c r="G20" s="1">
        <f t="shared" si="3"/>
        <v>0.09846821344480013</v>
      </c>
      <c r="H20" s="17">
        <f>Intra!H20+Inter!H20+Foreign!H20</f>
        <v>3459</v>
      </c>
      <c r="I20" s="18">
        <f>((SQRT((Intra!I20/1.645)^2+(Inter!I20/1.645)^2+(Foreign!I20/1.645)^2))*1.645)</f>
        <v>1230.2950865544412</v>
      </c>
      <c r="K20" s="21"/>
    </row>
    <row r="21" spans="1:11" s="2" customFormat="1" ht="14.25">
      <c r="A21" s="43" t="s">
        <v>18</v>
      </c>
      <c r="B21" s="9">
        <f>Intra!B21+Inter!B21+Foreign!B21</f>
        <v>9642</v>
      </c>
      <c r="C21" s="10">
        <f>((SQRT((Intra!C21/1.645)^2+(Inter!C21/1.645)^2+(Foreign!C21/1.645)^2))*1.645)</f>
        <v>1143.8719333911467</v>
      </c>
      <c r="D21" s="11">
        <f t="shared" si="2"/>
        <v>0.15343730108211331</v>
      </c>
      <c r="E21" s="9">
        <f>Intra!E21+Inter!E21+Foreign!E21</f>
        <v>7149</v>
      </c>
      <c r="F21" s="10">
        <f>((SQRT((Intra!F21/1.645)^2+(Inter!F21/1.645)^2+(Foreign!F21/1.645)^2))*1.645)</f>
        <v>982.0600796285327</v>
      </c>
      <c r="G21" s="1">
        <f t="shared" si="3"/>
        <v>0.18913198761872008</v>
      </c>
      <c r="H21" s="17">
        <f>Intra!H21+Inter!H21+Foreign!H21</f>
        <v>2493</v>
      </c>
      <c r="I21" s="18">
        <f>((SQRT((Intra!I21/1.645)^2+(Inter!I21/1.645)^2+(Foreign!I21/1.645)^2))*1.645)</f>
        <v>1507.6090341995168</v>
      </c>
      <c r="K21" s="21"/>
    </row>
    <row r="22" spans="1:11" s="2" customFormat="1" ht="14.25">
      <c r="A22" s="43" t="s">
        <v>19</v>
      </c>
      <c r="B22" s="9">
        <f>Intra!B22+Inter!B22+Foreign!B22</f>
        <v>8421</v>
      </c>
      <c r="C22" s="10">
        <f>((SQRT((Intra!C22/1.645)^2+(Inter!C22/1.645)^2+(Foreign!C22/1.645)^2))*1.645)</f>
        <v>1035.9584933770273</v>
      </c>
      <c r="D22" s="11">
        <f t="shared" si="2"/>
        <v>0.1340070019096117</v>
      </c>
      <c r="E22" s="9">
        <f>Intra!E22+Inter!E22+Foreign!E22</f>
        <v>5621</v>
      </c>
      <c r="F22" s="10">
        <f>((SQRT((Intra!F22/1.645)^2+(Inter!F22/1.645)^2+(Foreign!F22/1.645)^2))*1.645)</f>
        <v>877.360245281264</v>
      </c>
      <c r="G22" s="1">
        <f t="shared" si="3"/>
        <v>0.14870763776819493</v>
      </c>
      <c r="H22" s="17">
        <f>Intra!H22+Inter!H22+Foreign!H22</f>
        <v>2800</v>
      </c>
      <c r="I22" s="18">
        <f>((SQRT((Intra!I22/1.645)^2+(Inter!I22/1.645)^2+(Foreign!I22/1.645)^2))*1.645)</f>
        <v>1357.5606800434375</v>
      </c>
      <c r="K22" s="21"/>
    </row>
    <row r="23" spans="1:11" s="2" customFormat="1" ht="14.25">
      <c r="A23" s="43" t="s">
        <v>20</v>
      </c>
      <c r="B23" s="9">
        <f>Intra!B23+Inter!B23+Foreign!B23</f>
        <v>13125</v>
      </c>
      <c r="C23" s="10">
        <f>((SQRT((Intra!C23/1.645)^2+(Inter!C23/1.645)^2+(Foreign!C23/1.645)^2))*1.645)</f>
        <v>1309.2455842965446</v>
      </c>
      <c r="D23" s="11">
        <f t="shared" si="2"/>
        <v>0.20886378103119033</v>
      </c>
      <c r="E23" s="9">
        <f>Intra!E23+Inter!E23+Foreign!E23</f>
        <v>7239</v>
      </c>
      <c r="F23" s="10">
        <f>((SQRT((Intra!F23/1.645)^2+(Inter!F23/1.645)^2+(Foreign!F23/1.645)^2))*1.645)</f>
        <v>908.1767449125748</v>
      </c>
      <c r="G23" s="1">
        <f t="shared" si="3"/>
        <v>0.19151300298949708</v>
      </c>
      <c r="H23" s="17">
        <f>Intra!H23+Inter!H23+Foreign!H23</f>
        <v>5886</v>
      </c>
      <c r="I23" s="18">
        <f>((SQRT((Intra!I23/1.645)^2+(Inter!I23/1.645)^2+(Foreign!I23/1.645)^2))*1.645)</f>
        <v>1593.395431146958</v>
      </c>
      <c r="K23" s="21"/>
    </row>
    <row r="24" spans="1:11" s="2" customFormat="1" ht="14.25">
      <c r="A24" s="43" t="s">
        <v>21</v>
      </c>
      <c r="B24" s="9">
        <f>Intra!B24+Inter!B24+Foreign!B24</f>
        <v>14814</v>
      </c>
      <c r="C24" s="10">
        <f>((SQRT((Intra!C24/1.645)^2+(Inter!C24/1.645)^2+(Foreign!C24/1.645)^2))*1.645)</f>
        <v>1206.0783556635115</v>
      </c>
      <c r="D24" s="11">
        <f t="shared" si="2"/>
        <v>0.23574156588160408</v>
      </c>
      <c r="E24" s="9">
        <f>Intra!E24+Inter!E24+Foreign!E24</f>
        <v>7297</v>
      </c>
      <c r="F24" s="10">
        <f>((SQRT((Intra!F24/1.645)^2+(Inter!F24/1.645)^2+(Foreign!F24/1.645)^2))*1.645)</f>
        <v>903.5485598461214</v>
      </c>
      <c r="G24" s="1">
        <f t="shared" si="3"/>
        <v>0.19304743511733113</v>
      </c>
      <c r="H24" s="17">
        <f>Intra!H24+Inter!H24+Foreign!H24</f>
        <v>7517</v>
      </c>
      <c r="I24" s="18">
        <f>((SQRT((Intra!I24/1.645)^2+(Inter!I24/1.645)^2+(Foreign!I24/1.645)^2))*1.645)</f>
        <v>1506.992037138883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54249</v>
      </c>
      <c r="C27" s="10">
        <f>((SQRT((Intra!C27/1.645)^2+(Inter!C27/1.645)^2+(Foreign!C27/1.645)^2))*1.645)</f>
        <v>1914.8099122367214</v>
      </c>
      <c r="D27" s="11">
        <f>B27/B$27</f>
        <v>1</v>
      </c>
      <c r="E27" s="9">
        <f>Intra!E27+Inter!E27+Foreign!E27</f>
        <v>41612</v>
      </c>
      <c r="F27" s="10">
        <f>((SQRT((Intra!F27/1.645)^2+(Inter!F27/1.645)^2+(Foreign!F27/1.645)^2))*1.645)</f>
        <v>1615.485066473844</v>
      </c>
      <c r="G27" s="1">
        <f>E27/E$27</f>
        <v>1</v>
      </c>
      <c r="H27" s="17">
        <f>Intra!H27+Inter!H27+Foreign!H27</f>
        <v>12637</v>
      </c>
      <c r="I27" s="18">
        <f>((SQRT((Intra!I27/1.645)^2+(Inter!I27/1.645)^2+(Foreign!I27/1.645)^2))*1.645)</f>
        <v>2505.252282705277</v>
      </c>
      <c r="K27" s="21"/>
    </row>
    <row r="28" spans="1:11" ht="14.25">
      <c r="A28" s="43" t="s">
        <v>22</v>
      </c>
      <c r="B28" s="9">
        <f>Intra!B28+Inter!B28+Foreign!B28</f>
        <v>7332</v>
      </c>
      <c r="C28" s="10">
        <f>((SQRT((Intra!C28/1.645)^2+(Inter!C28/1.645)^2+(Foreign!C28/1.645)^2))*1.645)</f>
        <v>731.0519817359092</v>
      </c>
      <c r="D28" s="11">
        <f aca="true" t="shared" si="4" ref="D28:D36">B28/B$27</f>
        <v>0.13515456506110712</v>
      </c>
      <c r="E28" s="9">
        <f>Intra!E28+Inter!E28+Foreign!E28</f>
        <v>4416</v>
      </c>
      <c r="F28" s="10">
        <f>((SQRT((Intra!F28/1.645)^2+(Inter!F28/1.645)^2+(Foreign!F28/1.645)^2))*1.645)</f>
        <v>523.4166600329035</v>
      </c>
      <c r="G28" s="1">
        <f aca="true" t="shared" si="5" ref="G28:G36">E28/E$27</f>
        <v>0.10612323368259156</v>
      </c>
      <c r="H28" s="17">
        <f>Intra!H28+Inter!H28+Foreign!H28</f>
        <v>2916</v>
      </c>
      <c r="I28" s="18">
        <f>((SQRT((Intra!I28/1.645)^2+(Inter!I28/1.645)^2+(Foreign!I28/1.645)^2))*1.645)</f>
        <v>899.1117839290063</v>
      </c>
      <c r="K28" s="21"/>
    </row>
    <row r="29" spans="1:11" ht="14.25">
      <c r="A29" s="43" t="s">
        <v>23</v>
      </c>
      <c r="B29" s="9">
        <f>Intra!B29+Inter!B29+Foreign!B29</f>
        <v>8888</v>
      </c>
      <c r="C29" s="10">
        <f>((SQRT((Intra!C29/1.645)^2+(Inter!C29/1.645)^2+(Foreign!C29/1.645)^2))*1.645)</f>
        <v>822.7830819845533</v>
      </c>
      <c r="D29" s="11">
        <f t="shared" si="4"/>
        <v>0.163837121421593</v>
      </c>
      <c r="E29" s="9">
        <f>Intra!E29+Inter!E29+Foreign!E29</f>
        <v>9757</v>
      </c>
      <c r="F29" s="10">
        <f>((SQRT((Intra!F29/1.645)^2+(Inter!F29/1.645)^2+(Foreign!F29/1.645)^2))*1.645)</f>
        <v>771.15303280218</v>
      </c>
      <c r="G29" s="1">
        <f t="shared" si="5"/>
        <v>0.23447563202922234</v>
      </c>
      <c r="H29" s="17">
        <f>Intra!H29+Inter!H29+Foreign!H29</f>
        <v>-869</v>
      </c>
      <c r="I29" s="18">
        <f>((SQRT((Intra!I29/1.645)^2+(Inter!I29/1.645)^2+(Foreign!I29/1.645)^2))*1.645)</f>
        <v>1127.6741550643078</v>
      </c>
      <c r="K29" s="21"/>
    </row>
    <row r="30" spans="1:11" ht="14.25">
      <c r="A30" s="43" t="s">
        <v>14</v>
      </c>
      <c r="B30" s="9">
        <f>Intra!B30+Inter!B30+Foreign!B30</f>
        <v>3939</v>
      </c>
      <c r="C30" s="10">
        <f>((SQRT((Intra!C30/1.645)^2+(Inter!C30/1.645)^2+(Foreign!C30/1.645)^2))*1.645)</f>
        <v>462.8973968386515</v>
      </c>
      <c r="D30" s="11">
        <f t="shared" si="4"/>
        <v>0.07260963335729691</v>
      </c>
      <c r="E30" s="9">
        <f>Intra!E30+Inter!E30+Foreign!E30</f>
        <v>2088</v>
      </c>
      <c r="F30" s="10">
        <f>((SQRT((Intra!F30/1.645)^2+(Inter!F30/1.645)^2+(Foreign!F30/1.645)^2))*1.645)</f>
        <v>343.559310745612</v>
      </c>
      <c r="G30" s="1">
        <f t="shared" si="5"/>
        <v>0.05017783331731231</v>
      </c>
      <c r="H30" s="17">
        <f>Intra!H30+Inter!H30+Foreign!H30</f>
        <v>1851</v>
      </c>
      <c r="I30" s="18">
        <f>((SQRT((Intra!I30/1.645)^2+(Inter!I30/1.645)^2+(Foreign!I30/1.645)^2))*1.645)</f>
        <v>576.4607532174241</v>
      </c>
      <c r="K30" s="21"/>
    </row>
    <row r="31" spans="1:11" s="2" customFormat="1" ht="14.25">
      <c r="A31" s="43" t="s">
        <v>15</v>
      </c>
      <c r="B31" s="9">
        <f>Intra!B31+Inter!B31+Foreign!B31</f>
        <v>5806</v>
      </c>
      <c r="C31" s="10">
        <f>((SQRT((Intra!C31/1.645)^2+(Inter!C31/1.645)^2+(Foreign!C31/1.645)^2))*1.645)</f>
        <v>687.4074483157715</v>
      </c>
      <c r="D31" s="11">
        <f t="shared" si="4"/>
        <v>0.10702501428597762</v>
      </c>
      <c r="E31" s="9">
        <f>Intra!E31+Inter!E31+Foreign!E31</f>
        <v>4461</v>
      </c>
      <c r="F31" s="10">
        <f>((SQRT((Intra!F31/1.645)^2+(Inter!F31/1.645)^2+(Foreign!F31/1.645)^2))*1.645)</f>
        <v>603.212234623934</v>
      </c>
      <c r="G31" s="1">
        <f t="shared" si="5"/>
        <v>0.10720465250408535</v>
      </c>
      <c r="H31" s="17">
        <f>Intra!H31+Inter!H31+Foreign!H31</f>
        <v>1345</v>
      </c>
      <c r="I31" s="18">
        <f>((SQRT((Intra!I31/1.645)^2+(Inter!I31/1.645)^2+(Foreign!I31/1.645)^2))*1.645)</f>
        <v>914.545788902885</v>
      </c>
      <c r="K31" s="21"/>
    </row>
    <row r="32" spans="1:11" s="2" customFormat="1" ht="14.25">
      <c r="A32" s="43" t="s">
        <v>16</v>
      </c>
      <c r="B32" s="9">
        <f>Intra!B32+Inter!B32+Foreign!B32</f>
        <v>4623</v>
      </c>
      <c r="C32" s="10">
        <f>((SQRT((Intra!C32/1.645)^2+(Inter!C32/1.645)^2+(Foreign!C32/1.645)^2))*1.645)</f>
        <v>523.2790842370828</v>
      </c>
      <c r="D32" s="11">
        <f t="shared" si="4"/>
        <v>0.0852181607034231</v>
      </c>
      <c r="E32" s="9">
        <f>Intra!E32+Inter!E32+Foreign!E32</f>
        <v>3959</v>
      </c>
      <c r="F32" s="10">
        <f>((SQRT((Intra!F32/1.645)^2+(Inter!F32/1.645)^2+(Foreign!F32/1.645)^2))*1.645)</f>
        <v>518.3097529470191</v>
      </c>
      <c r="G32" s="1">
        <f t="shared" si="5"/>
        <v>0.09514082476208786</v>
      </c>
      <c r="H32" s="17">
        <f>Intra!H32+Inter!H32+Foreign!H32</f>
        <v>664</v>
      </c>
      <c r="I32" s="18">
        <f>((SQRT((Intra!I32/1.645)^2+(Inter!I32/1.645)^2+(Foreign!I32/1.645)^2))*1.645)</f>
        <v>736.5229120672351</v>
      </c>
      <c r="K32" s="21"/>
    </row>
    <row r="33" spans="1:11" s="2" customFormat="1" ht="14.25">
      <c r="A33" s="43" t="s">
        <v>17</v>
      </c>
      <c r="B33" s="9">
        <f>Intra!B33+Inter!B33+Foreign!B33</f>
        <v>7058</v>
      </c>
      <c r="C33" s="10">
        <f>((SQRT((Intra!C33/1.645)^2+(Inter!C33/1.645)^2+(Foreign!C33/1.645)^2))*1.645)</f>
        <v>676.009615316232</v>
      </c>
      <c r="D33" s="11">
        <f t="shared" si="4"/>
        <v>0.13010378071485187</v>
      </c>
      <c r="E33" s="9">
        <f>Intra!E33+Inter!E33+Foreign!E33</f>
        <v>4614</v>
      </c>
      <c r="F33" s="10">
        <f>((SQRT((Intra!F33/1.645)^2+(Inter!F33/1.645)^2+(Foreign!F33/1.645)^2))*1.645)</f>
        <v>540.6163149591399</v>
      </c>
      <c r="G33" s="1">
        <f t="shared" si="5"/>
        <v>0.11088147649716427</v>
      </c>
      <c r="H33" s="17">
        <f>Intra!H33+Inter!H33+Foreign!H33</f>
        <v>2444</v>
      </c>
      <c r="I33" s="18">
        <f>((SQRT((Intra!I33/1.645)^2+(Inter!I33/1.645)^2+(Foreign!I33/1.645)^2))*1.645)</f>
        <v>865.595170966197</v>
      </c>
      <c r="K33" s="21"/>
    </row>
    <row r="34" spans="1:11" s="2" customFormat="1" ht="14.25">
      <c r="A34" s="43" t="s">
        <v>24</v>
      </c>
      <c r="B34" s="9">
        <f>Intra!B34+Inter!B34+Foreign!B34</f>
        <v>5283</v>
      </c>
      <c r="C34" s="10">
        <f>((SQRT((Intra!C34/1.645)^2+(Inter!C34/1.645)^2+(Foreign!C34/1.645)^2))*1.645)</f>
        <v>585.058116771317</v>
      </c>
      <c r="D34" s="11">
        <f t="shared" si="4"/>
        <v>0.09738428358126416</v>
      </c>
      <c r="E34" s="9">
        <f>Intra!E34+Inter!E34+Foreign!E34</f>
        <v>4098</v>
      </c>
      <c r="F34" s="10">
        <f>((SQRT((Intra!F34/1.645)^2+(Inter!F34/1.645)^2+(Foreign!F34/1.645)^2))*1.645)</f>
        <v>494.2924235713107</v>
      </c>
      <c r="G34" s="1">
        <f t="shared" si="5"/>
        <v>0.09848120734403537</v>
      </c>
      <c r="H34" s="17">
        <f>Intra!H34+Inter!H34+Foreign!H34</f>
        <v>1185</v>
      </c>
      <c r="I34" s="18">
        <f>((SQRT((Intra!I34/1.645)^2+(Inter!I34/1.645)^2+(Foreign!I34/1.645)^2))*1.645)</f>
        <v>765.9099163739819</v>
      </c>
      <c r="K34" s="21"/>
    </row>
    <row r="35" spans="1:11" s="2" customFormat="1" ht="14.25">
      <c r="A35" s="43" t="s">
        <v>25</v>
      </c>
      <c r="B35" s="9">
        <f>Intra!B35+Inter!B35+Foreign!B35</f>
        <v>2428</v>
      </c>
      <c r="C35" s="10">
        <f>((SQRT((Intra!C35/1.645)^2+(Inter!C35/1.645)^2+(Foreign!C35/1.645)^2))*1.645)</f>
        <v>368.3110098815945</v>
      </c>
      <c r="D35" s="11">
        <f t="shared" si="4"/>
        <v>0.04475658537484562</v>
      </c>
      <c r="E35" s="9">
        <f>Intra!E35+Inter!E35+Foreign!E35</f>
        <v>1726</v>
      </c>
      <c r="F35" s="10">
        <f>((SQRT((Intra!F35/1.645)^2+(Inter!F35/1.645)^2+(Foreign!F35/1.645)^2))*1.645)</f>
        <v>293.8996427354072</v>
      </c>
      <c r="G35" s="1">
        <f t="shared" si="5"/>
        <v>0.04147841968662886</v>
      </c>
      <c r="H35" s="17">
        <f>Intra!H35+Inter!H35+Foreign!H35</f>
        <v>702</v>
      </c>
      <c r="I35" s="18">
        <f>((SQRT((Intra!I35/1.645)^2+(Inter!I35/1.645)^2+(Foreign!I35/1.645)^2))*1.645)</f>
        <v>471.2005942271295</v>
      </c>
      <c r="K35" s="21"/>
    </row>
    <row r="36" spans="1:11" s="2" customFormat="1" ht="14.25">
      <c r="A36" s="43" t="s">
        <v>26</v>
      </c>
      <c r="B36" s="9">
        <f>Intra!B36+Inter!B36+Foreign!B36</f>
        <v>8892</v>
      </c>
      <c r="C36" s="10">
        <f>((SQRT((Intra!C36/1.645)^2+(Inter!C36/1.645)^2+(Foreign!C36/1.645)^2))*1.645)</f>
        <v>746.7114569899138</v>
      </c>
      <c r="D36" s="11">
        <f t="shared" si="4"/>
        <v>0.16391085549964055</v>
      </c>
      <c r="E36" s="9">
        <f>Intra!E36+Inter!E36+Foreign!E36</f>
        <v>6493</v>
      </c>
      <c r="F36" s="10">
        <f>((SQRT((Intra!F36/1.645)^2+(Inter!F36/1.645)^2+(Foreign!F36/1.645)^2))*1.645)</f>
        <v>604.3053863734792</v>
      </c>
      <c r="G36" s="1">
        <f t="shared" si="5"/>
        <v>0.15603672017687206</v>
      </c>
      <c r="H36" s="17">
        <f>Intra!H36+Inter!H36+Foreign!H36</f>
        <v>2399</v>
      </c>
      <c r="I36" s="18">
        <f>((SQRT((Intra!I36/1.645)^2+(Inter!I36/1.645)^2+(Foreign!I36/1.645)^2))*1.645)</f>
        <v>960.6055381893235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4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9553</v>
      </c>
      <c r="C7" s="19">
        <v>848</v>
      </c>
      <c r="D7" s="11">
        <f aca="true" t="shared" si="0" ref="D7:D12">B7/B$7</f>
        <v>1</v>
      </c>
      <c r="E7" s="9">
        <v>11019</v>
      </c>
      <c r="F7" s="10">
        <v>942</v>
      </c>
      <c r="G7" s="1">
        <f aca="true" t="shared" si="1" ref="G7:G12">E7/E$7</f>
        <v>1</v>
      </c>
      <c r="H7" s="17">
        <f aca="true" t="shared" si="2" ref="H7:H12">B7-E7</f>
        <v>-1466</v>
      </c>
      <c r="I7" s="18">
        <f aca="true" t="shared" si="3" ref="I7:I12">((SQRT((C7/1.645)^2+(F7/1.645)^2)))*1.645</f>
        <v>1267.465186898638</v>
      </c>
    </row>
    <row r="8" spans="1:9" ht="14.25">
      <c r="A8" s="37" t="s">
        <v>8</v>
      </c>
      <c r="B8" s="9">
        <v>1291</v>
      </c>
      <c r="C8" s="19">
        <v>338</v>
      </c>
      <c r="D8" s="11">
        <f t="shared" si="0"/>
        <v>0.13514079346802052</v>
      </c>
      <c r="E8" s="9">
        <v>1698</v>
      </c>
      <c r="F8" s="10">
        <v>440</v>
      </c>
      <c r="G8" s="1">
        <f t="shared" si="1"/>
        <v>0.15409746800980126</v>
      </c>
      <c r="H8" s="17">
        <f t="shared" si="2"/>
        <v>-407</v>
      </c>
      <c r="I8" s="18">
        <f t="shared" si="3"/>
        <v>554.8369129753354</v>
      </c>
    </row>
    <row r="9" spans="1:9" ht="14.25">
      <c r="A9" s="37" t="s">
        <v>9</v>
      </c>
      <c r="B9" s="9">
        <v>1638</v>
      </c>
      <c r="C9" s="10">
        <v>347</v>
      </c>
      <c r="D9" s="11">
        <f t="shared" si="0"/>
        <v>0.17146446142573013</v>
      </c>
      <c r="E9" s="9">
        <v>1679</v>
      </c>
      <c r="F9" s="10">
        <v>351</v>
      </c>
      <c r="G9" s="1">
        <f t="shared" si="1"/>
        <v>0.15237317360922042</v>
      </c>
      <c r="H9" s="17">
        <f t="shared" si="2"/>
        <v>-41</v>
      </c>
      <c r="I9" s="18">
        <f t="shared" si="3"/>
        <v>493.5686375773891</v>
      </c>
    </row>
    <row r="10" spans="1:9" ht="14.25">
      <c r="A10" s="37" t="s">
        <v>10</v>
      </c>
      <c r="B10" s="9">
        <v>2551</v>
      </c>
      <c r="C10" s="19">
        <v>467</v>
      </c>
      <c r="D10" s="11">
        <f t="shared" si="0"/>
        <v>0.26703653302627445</v>
      </c>
      <c r="E10" s="9">
        <v>2602</v>
      </c>
      <c r="F10" s="10">
        <v>472</v>
      </c>
      <c r="G10" s="1">
        <f t="shared" si="1"/>
        <v>0.23613758054269898</v>
      </c>
      <c r="H10" s="17">
        <f t="shared" si="2"/>
        <v>-51</v>
      </c>
      <c r="I10" s="18">
        <f t="shared" si="3"/>
        <v>663.9826804970141</v>
      </c>
    </row>
    <row r="11" spans="1:9" ht="14.25">
      <c r="A11" s="37" t="s">
        <v>11</v>
      </c>
      <c r="B11" s="9">
        <v>2505</v>
      </c>
      <c r="C11" s="10">
        <v>438</v>
      </c>
      <c r="D11" s="11">
        <f t="shared" si="0"/>
        <v>0.2622212917408144</v>
      </c>
      <c r="E11" s="9">
        <v>3148</v>
      </c>
      <c r="F11" s="10">
        <v>500</v>
      </c>
      <c r="G11" s="1">
        <f t="shared" si="1"/>
        <v>0.28568835647517926</v>
      </c>
      <c r="H11" s="17">
        <f t="shared" si="2"/>
        <v>-643</v>
      </c>
      <c r="I11" s="18">
        <f t="shared" si="3"/>
        <v>664.7134721065912</v>
      </c>
    </row>
    <row r="12" spans="1:9" ht="14.25">
      <c r="A12" s="37" t="s">
        <v>12</v>
      </c>
      <c r="B12" s="9">
        <v>1568</v>
      </c>
      <c r="C12" s="10">
        <v>273</v>
      </c>
      <c r="D12" s="11">
        <f t="shared" si="0"/>
        <v>0.16413692033916047</v>
      </c>
      <c r="E12" s="9">
        <v>1892</v>
      </c>
      <c r="F12" s="10">
        <v>312</v>
      </c>
      <c r="G12" s="1">
        <f t="shared" si="1"/>
        <v>0.1717034213631001</v>
      </c>
      <c r="H12" s="17">
        <f t="shared" si="2"/>
        <v>-324</v>
      </c>
      <c r="I12" s="18">
        <f t="shared" si="3"/>
        <v>414.5756866966513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14139</v>
      </c>
      <c r="C15" s="10">
        <v>1480</v>
      </c>
      <c r="D15" s="11">
        <f>B15/B$15</f>
        <v>1</v>
      </c>
      <c r="E15" s="9">
        <v>14845</v>
      </c>
      <c r="F15" s="10">
        <v>1315</v>
      </c>
      <c r="G15" s="1">
        <f>E15/E$15</f>
        <v>1</v>
      </c>
      <c r="H15" s="17">
        <f>B15-E15</f>
        <v>-706</v>
      </c>
      <c r="I15" s="18">
        <f aca="true" t="shared" si="4" ref="I15:I24">((SQRT((C15/1.645)^2+(F15/1.645)^2)))*1.645</f>
        <v>1979.804283256302</v>
      </c>
    </row>
    <row r="16" spans="1:9" ht="14.25">
      <c r="A16" s="37" t="s">
        <v>13</v>
      </c>
      <c r="B16" s="9">
        <v>382</v>
      </c>
      <c r="C16" s="10">
        <v>199</v>
      </c>
      <c r="D16" s="11">
        <f aca="true" t="shared" si="5" ref="D16:D24">B16/B$15</f>
        <v>0.027017469410849423</v>
      </c>
      <c r="E16" s="9">
        <v>411</v>
      </c>
      <c r="F16" s="10">
        <v>144</v>
      </c>
      <c r="G16" s="1">
        <f aca="true" t="shared" si="6" ref="G16:G24">E16/E$15</f>
        <v>0.027686089592455373</v>
      </c>
      <c r="H16" s="17">
        <f aca="true" t="shared" si="7" ref="H16:H24">B16-E16</f>
        <v>-29</v>
      </c>
      <c r="I16" s="18">
        <f t="shared" si="4"/>
        <v>245.63590942694026</v>
      </c>
    </row>
    <row r="17" spans="1:9" ht="14.25">
      <c r="A17" s="37" t="s">
        <v>14</v>
      </c>
      <c r="B17" s="9">
        <v>268</v>
      </c>
      <c r="C17" s="10">
        <v>174</v>
      </c>
      <c r="D17" s="11">
        <f t="shared" si="5"/>
        <v>0.018954664403423156</v>
      </c>
      <c r="E17" s="9">
        <v>279</v>
      </c>
      <c r="F17" s="10">
        <v>145</v>
      </c>
      <c r="G17" s="1">
        <f t="shared" si="6"/>
        <v>0.018794206803637588</v>
      </c>
      <c r="H17" s="17">
        <f t="shared" si="7"/>
        <v>-11</v>
      </c>
      <c r="I17" s="18">
        <f t="shared" si="4"/>
        <v>226.49724060129296</v>
      </c>
    </row>
    <row r="18" spans="1:9" ht="14.25">
      <c r="A18" s="37" t="s">
        <v>15</v>
      </c>
      <c r="B18" s="9">
        <v>409</v>
      </c>
      <c r="C18" s="10">
        <v>190</v>
      </c>
      <c r="D18" s="11">
        <f t="shared" si="5"/>
        <v>0.028927081123134593</v>
      </c>
      <c r="E18" s="9">
        <v>602</v>
      </c>
      <c r="F18" s="10">
        <v>246</v>
      </c>
      <c r="G18" s="1">
        <f t="shared" si="6"/>
        <v>0.040552374536881104</v>
      </c>
      <c r="H18" s="17">
        <f t="shared" si="7"/>
        <v>-193</v>
      </c>
      <c r="I18" s="18">
        <f t="shared" si="4"/>
        <v>310.8311438707518</v>
      </c>
    </row>
    <row r="19" spans="1:9" ht="14.25">
      <c r="A19" s="37" t="s">
        <v>16</v>
      </c>
      <c r="B19" s="9">
        <v>961</v>
      </c>
      <c r="C19" s="10">
        <v>402</v>
      </c>
      <c r="D19" s="11">
        <f t="shared" si="5"/>
        <v>0.06796803168540916</v>
      </c>
      <c r="E19" s="9">
        <v>1278</v>
      </c>
      <c r="F19" s="10">
        <v>389</v>
      </c>
      <c r="G19" s="1">
        <f t="shared" si="6"/>
        <v>0.08608959245537218</v>
      </c>
      <c r="H19" s="17">
        <f t="shared" si="7"/>
        <v>-317</v>
      </c>
      <c r="I19" s="18">
        <f t="shared" si="4"/>
        <v>559.396996774205</v>
      </c>
    </row>
    <row r="20" spans="1:9" ht="14.25">
      <c r="A20" s="37" t="s">
        <v>17</v>
      </c>
      <c r="B20" s="9">
        <v>2550</v>
      </c>
      <c r="C20" s="10">
        <v>678</v>
      </c>
      <c r="D20" s="11">
        <f t="shared" si="5"/>
        <v>0.18035221727137704</v>
      </c>
      <c r="E20" s="9">
        <v>1978</v>
      </c>
      <c r="F20" s="10">
        <v>577</v>
      </c>
      <c r="G20" s="1">
        <f t="shared" si="6"/>
        <v>0.1332435163354665</v>
      </c>
      <c r="H20" s="17">
        <f t="shared" si="7"/>
        <v>572</v>
      </c>
      <c r="I20" s="18">
        <f t="shared" si="4"/>
        <v>890.2881555990735</v>
      </c>
    </row>
    <row r="21" spans="1:9" ht="14.25">
      <c r="A21" s="37" t="s">
        <v>18</v>
      </c>
      <c r="B21" s="9">
        <v>2399</v>
      </c>
      <c r="C21" s="10">
        <v>685</v>
      </c>
      <c r="D21" s="11">
        <f t="shared" si="5"/>
        <v>0.16967253695452295</v>
      </c>
      <c r="E21" s="9">
        <v>3239</v>
      </c>
      <c r="F21" s="10">
        <v>571</v>
      </c>
      <c r="G21" s="1">
        <f t="shared" si="6"/>
        <v>0.21818794206803638</v>
      </c>
      <c r="H21" s="17">
        <f t="shared" si="7"/>
        <v>-840</v>
      </c>
      <c r="I21" s="18">
        <f t="shared" si="4"/>
        <v>891.7768779240691</v>
      </c>
    </row>
    <row r="22" spans="1:9" ht="14.25">
      <c r="A22" s="37" t="s">
        <v>19</v>
      </c>
      <c r="B22" s="9">
        <v>1858</v>
      </c>
      <c r="C22" s="10">
        <v>516</v>
      </c>
      <c r="D22" s="11">
        <f t="shared" si="5"/>
        <v>0.1314095763491053</v>
      </c>
      <c r="E22" s="9">
        <v>1820</v>
      </c>
      <c r="F22" s="10">
        <v>465</v>
      </c>
      <c r="G22" s="1">
        <f t="shared" si="6"/>
        <v>0.1226002020882452</v>
      </c>
      <c r="H22" s="17">
        <f t="shared" si="7"/>
        <v>38</v>
      </c>
      <c r="I22" s="18">
        <f t="shared" si="4"/>
        <v>694.6085228385843</v>
      </c>
    </row>
    <row r="23" spans="1:9" ht="14.25">
      <c r="A23" s="37" t="s">
        <v>20</v>
      </c>
      <c r="B23" s="9">
        <v>2825</v>
      </c>
      <c r="C23" s="10">
        <v>710</v>
      </c>
      <c r="D23" s="11">
        <f t="shared" si="5"/>
        <v>0.19980196619280005</v>
      </c>
      <c r="E23" s="9">
        <v>3300</v>
      </c>
      <c r="F23" s="10">
        <v>671</v>
      </c>
      <c r="G23" s="1">
        <f t="shared" si="6"/>
        <v>0.2222970697204446</v>
      </c>
      <c r="H23" s="17">
        <f t="shared" si="7"/>
        <v>-475</v>
      </c>
      <c r="I23" s="18">
        <f t="shared" si="4"/>
        <v>976.9037823654895</v>
      </c>
    </row>
    <row r="24" spans="1:9" ht="14.25">
      <c r="A24" s="37" t="s">
        <v>21</v>
      </c>
      <c r="B24" s="9">
        <v>2487</v>
      </c>
      <c r="C24" s="10">
        <v>472</v>
      </c>
      <c r="D24" s="11">
        <f t="shared" si="5"/>
        <v>0.1758964566093783</v>
      </c>
      <c r="E24" s="9">
        <v>1938</v>
      </c>
      <c r="F24" s="10">
        <v>388</v>
      </c>
      <c r="G24" s="1">
        <f t="shared" si="6"/>
        <v>0.1305490063994611</v>
      </c>
      <c r="H24" s="17">
        <f t="shared" si="7"/>
        <v>549</v>
      </c>
      <c r="I24" s="18">
        <f t="shared" si="4"/>
        <v>611.0057282873869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12704</v>
      </c>
      <c r="C27" s="10">
        <v>953</v>
      </c>
      <c r="D27" s="1">
        <f>B27/B$27</f>
        <v>1</v>
      </c>
      <c r="E27" s="9">
        <v>16006</v>
      </c>
      <c r="F27" s="10">
        <v>1016</v>
      </c>
      <c r="G27" s="1">
        <f>E27/E$27</f>
        <v>1</v>
      </c>
      <c r="H27" s="17">
        <f>B27-E27</f>
        <v>-3302</v>
      </c>
      <c r="I27" s="18">
        <f>((SQRT((C27/1.645)^2+(F27/1.645)^2)))*1.645</f>
        <v>1393.0057429888793</v>
      </c>
    </row>
    <row r="28" spans="1:9" ht="14.25">
      <c r="A28" s="37" t="s">
        <v>22</v>
      </c>
      <c r="B28" s="9">
        <v>1090</v>
      </c>
      <c r="C28" s="10">
        <v>284</v>
      </c>
      <c r="D28" s="1">
        <f aca="true" t="shared" si="8" ref="D28:D36">B28/B$27</f>
        <v>0.08579974811083123</v>
      </c>
      <c r="E28" s="9">
        <v>1754</v>
      </c>
      <c r="F28" s="10">
        <v>334</v>
      </c>
      <c r="G28" s="1">
        <f aca="true" t="shared" si="9" ref="G28:G36">E28/E$27</f>
        <v>0.10958390603523678</v>
      </c>
      <c r="H28" s="17">
        <f>B28-E28</f>
        <v>-664</v>
      </c>
      <c r="I28" s="18">
        <f aca="true" t="shared" si="10" ref="I28:I36">((SQRT((C28/1.645)^2+(F28/1.645)^2)))*1.645</f>
        <v>438.4198900597463</v>
      </c>
    </row>
    <row r="29" spans="1:9" ht="14.25">
      <c r="A29" s="37" t="s">
        <v>23</v>
      </c>
      <c r="B29" s="9">
        <v>1850</v>
      </c>
      <c r="C29" s="10">
        <v>342</v>
      </c>
      <c r="D29" s="1">
        <f t="shared" si="8"/>
        <v>0.1456234256926952</v>
      </c>
      <c r="E29" s="9">
        <v>3482</v>
      </c>
      <c r="F29" s="10">
        <v>439</v>
      </c>
      <c r="G29" s="1">
        <f t="shared" si="9"/>
        <v>0.21754342121704362</v>
      </c>
      <c r="H29" s="17">
        <f aca="true" t="shared" si="11" ref="H29:H36">B29-E29</f>
        <v>-1632</v>
      </c>
      <c r="I29" s="18">
        <f t="shared" si="10"/>
        <v>556.4934860355511</v>
      </c>
    </row>
    <row r="30" spans="1:9" ht="14.25">
      <c r="A30" s="37" t="s">
        <v>14</v>
      </c>
      <c r="B30" s="9">
        <v>1176</v>
      </c>
      <c r="C30" s="10">
        <v>252</v>
      </c>
      <c r="D30" s="1">
        <f t="shared" si="8"/>
        <v>0.09256926952141058</v>
      </c>
      <c r="E30" s="9">
        <v>1053</v>
      </c>
      <c r="F30" s="10">
        <v>257</v>
      </c>
      <c r="G30" s="1">
        <f t="shared" si="9"/>
        <v>0.06578782956391353</v>
      </c>
      <c r="H30" s="17">
        <f t="shared" si="11"/>
        <v>123</v>
      </c>
      <c r="I30" s="18">
        <f t="shared" si="10"/>
        <v>359.93471630283176</v>
      </c>
    </row>
    <row r="31" spans="1:9" ht="14.25">
      <c r="A31" s="37" t="s">
        <v>15</v>
      </c>
      <c r="B31" s="9">
        <v>1668</v>
      </c>
      <c r="C31" s="10">
        <v>425</v>
      </c>
      <c r="D31" s="1">
        <f t="shared" si="8"/>
        <v>0.13129722921914358</v>
      </c>
      <c r="E31" s="9">
        <v>2105</v>
      </c>
      <c r="F31" s="10">
        <v>432</v>
      </c>
      <c r="G31" s="1">
        <f t="shared" si="9"/>
        <v>0.1315131825565413</v>
      </c>
      <c r="H31" s="17">
        <f t="shared" si="11"/>
        <v>-437</v>
      </c>
      <c r="I31" s="18">
        <f t="shared" si="10"/>
        <v>606.0107259776844</v>
      </c>
    </row>
    <row r="32" spans="1:9" ht="14.25">
      <c r="A32" s="37" t="s">
        <v>16</v>
      </c>
      <c r="B32" s="9">
        <v>1294</v>
      </c>
      <c r="C32" s="10">
        <v>259</v>
      </c>
      <c r="D32" s="1">
        <f t="shared" si="8"/>
        <v>0.10185768261964735</v>
      </c>
      <c r="E32" s="9">
        <v>1813</v>
      </c>
      <c r="F32" s="10">
        <v>366</v>
      </c>
      <c r="G32" s="1">
        <f t="shared" si="9"/>
        <v>0.11327002374109708</v>
      </c>
      <c r="H32" s="17">
        <f t="shared" si="11"/>
        <v>-519</v>
      </c>
      <c r="I32" s="18">
        <f t="shared" si="10"/>
        <v>448.37149775604604</v>
      </c>
    </row>
    <row r="33" spans="1:9" ht="14.25">
      <c r="A33" s="37" t="s">
        <v>17</v>
      </c>
      <c r="B33" s="9">
        <v>1914</v>
      </c>
      <c r="C33" s="10">
        <v>364</v>
      </c>
      <c r="D33" s="1">
        <f t="shared" si="8"/>
        <v>0.1506612090680101</v>
      </c>
      <c r="E33" s="9">
        <v>1728</v>
      </c>
      <c r="F33" s="10">
        <v>321</v>
      </c>
      <c r="G33" s="1">
        <f t="shared" si="9"/>
        <v>0.10795951518180683</v>
      </c>
      <c r="H33" s="17">
        <f t="shared" si="11"/>
        <v>186</v>
      </c>
      <c r="I33" s="18">
        <f t="shared" si="10"/>
        <v>485.32154289707773</v>
      </c>
    </row>
    <row r="34" spans="1:9" ht="14.25">
      <c r="A34" s="37" t="s">
        <v>24</v>
      </c>
      <c r="B34" s="9">
        <v>1921</v>
      </c>
      <c r="C34" s="10">
        <v>384</v>
      </c>
      <c r="D34" s="1">
        <f t="shared" si="8"/>
        <v>0.15121221662468515</v>
      </c>
      <c r="E34" s="9">
        <v>1563</v>
      </c>
      <c r="F34" s="10">
        <v>310</v>
      </c>
      <c r="G34" s="1">
        <f t="shared" si="9"/>
        <v>0.09765088091965513</v>
      </c>
      <c r="H34" s="17">
        <f t="shared" si="11"/>
        <v>358</v>
      </c>
      <c r="I34" s="18">
        <f t="shared" si="10"/>
        <v>493.5139309077303</v>
      </c>
    </row>
    <row r="35" spans="1:9" ht="14.25">
      <c r="A35" s="37" t="s">
        <v>25</v>
      </c>
      <c r="B35" s="9">
        <v>411</v>
      </c>
      <c r="C35" s="10">
        <v>162</v>
      </c>
      <c r="D35" s="1">
        <f t="shared" si="8"/>
        <v>0.032352015113350126</v>
      </c>
      <c r="E35" s="9">
        <v>639</v>
      </c>
      <c r="F35" s="10">
        <v>196</v>
      </c>
      <c r="G35" s="1">
        <f t="shared" si="9"/>
        <v>0.03992252905160565</v>
      </c>
      <c r="H35" s="17">
        <f t="shared" si="11"/>
        <v>-228</v>
      </c>
      <c r="I35" s="18">
        <f t="shared" si="10"/>
        <v>254.2833065696606</v>
      </c>
    </row>
    <row r="36" spans="1:9" ht="14.25">
      <c r="A36" s="37" t="s">
        <v>26</v>
      </c>
      <c r="B36" s="9">
        <v>1380</v>
      </c>
      <c r="C36" s="10">
        <v>303</v>
      </c>
      <c r="D36" s="1">
        <f t="shared" si="8"/>
        <v>0.1086272040302267</v>
      </c>
      <c r="E36" s="9">
        <v>1869</v>
      </c>
      <c r="F36" s="10">
        <v>321</v>
      </c>
      <c r="G36" s="1">
        <f t="shared" si="9"/>
        <v>0.11676871173310009</v>
      </c>
      <c r="H36" s="17">
        <f t="shared" si="11"/>
        <v>-489</v>
      </c>
      <c r="I36" s="18">
        <f t="shared" si="10"/>
        <v>441.41816908686485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Montgomery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22574</v>
      </c>
      <c r="C7" s="19">
        <v>1254</v>
      </c>
      <c r="D7" s="11">
        <f aca="true" t="shared" si="0" ref="D7:D12">B7/B$7</f>
        <v>1</v>
      </c>
      <c r="E7" s="9">
        <v>15746</v>
      </c>
      <c r="F7" s="19">
        <v>1039</v>
      </c>
      <c r="G7" s="1">
        <f aca="true" t="shared" si="1" ref="G7:G12">E7/E$7</f>
        <v>1</v>
      </c>
      <c r="H7" s="17">
        <f aca="true" t="shared" si="2" ref="H7:H12">B7-E7</f>
        <v>6828</v>
      </c>
      <c r="I7" s="18">
        <f aca="true" t="shared" si="3" ref="I7:I12">((SQRT((C7/1.645)^2+(F7/1.645)^2)))*1.645</f>
        <v>1628.5075989997713</v>
      </c>
    </row>
    <row r="8" spans="1:9" ht="14.25">
      <c r="A8" s="31" t="s">
        <v>8</v>
      </c>
      <c r="B8" s="19">
        <v>1309</v>
      </c>
      <c r="C8" s="19">
        <v>343</v>
      </c>
      <c r="D8" s="11">
        <f t="shared" si="0"/>
        <v>0.05798706476477363</v>
      </c>
      <c r="E8" s="20">
        <v>813</v>
      </c>
      <c r="F8" s="19">
        <v>319</v>
      </c>
      <c r="G8" s="1">
        <f t="shared" si="1"/>
        <v>0.05163216054871078</v>
      </c>
      <c r="H8" s="17">
        <f t="shared" si="2"/>
        <v>496</v>
      </c>
      <c r="I8" s="18">
        <f t="shared" si="3"/>
        <v>468.4122116256151</v>
      </c>
    </row>
    <row r="9" spans="1:9" ht="14.25">
      <c r="A9" s="31" t="s">
        <v>9</v>
      </c>
      <c r="B9" s="9">
        <v>1885</v>
      </c>
      <c r="C9" s="10">
        <v>367</v>
      </c>
      <c r="D9" s="11">
        <f t="shared" si="0"/>
        <v>0.08350314521130504</v>
      </c>
      <c r="E9" s="9">
        <v>1523</v>
      </c>
      <c r="F9" s="10">
        <v>342</v>
      </c>
      <c r="G9" s="1">
        <f t="shared" si="1"/>
        <v>0.09672297726406706</v>
      </c>
      <c r="H9" s="17">
        <f t="shared" si="2"/>
        <v>362</v>
      </c>
      <c r="I9" s="18">
        <f t="shared" si="3"/>
        <v>501.6502765871858</v>
      </c>
    </row>
    <row r="10" spans="1:9" ht="14.25">
      <c r="A10" s="31" t="s">
        <v>10</v>
      </c>
      <c r="B10" s="19">
        <v>3572</v>
      </c>
      <c r="C10" s="19">
        <v>480</v>
      </c>
      <c r="D10" s="11">
        <f t="shared" si="0"/>
        <v>0.1582351377691149</v>
      </c>
      <c r="E10" s="20">
        <v>2815</v>
      </c>
      <c r="F10" s="19">
        <v>413</v>
      </c>
      <c r="G10" s="1">
        <f t="shared" si="1"/>
        <v>0.17877556204750414</v>
      </c>
      <c r="H10" s="17">
        <f t="shared" si="2"/>
        <v>757</v>
      </c>
      <c r="I10" s="18">
        <f t="shared" si="3"/>
        <v>633.2211304118017</v>
      </c>
    </row>
    <row r="11" spans="1:9" ht="14.25">
      <c r="A11" s="31" t="s">
        <v>11</v>
      </c>
      <c r="B11" s="9">
        <v>6993</v>
      </c>
      <c r="C11" s="10">
        <v>719</v>
      </c>
      <c r="D11" s="11">
        <f t="shared" si="0"/>
        <v>0.30978116417117035</v>
      </c>
      <c r="E11" s="9">
        <v>5420</v>
      </c>
      <c r="F11" s="10">
        <v>587</v>
      </c>
      <c r="G11" s="1">
        <f t="shared" si="1"/>
        <v>0.3442144036580719</v>
      </c>
      <c r="H11" s="17">
        <f t="shared" si="2"/>
        <v>1573</v>
      </c>
      <c r="I11" s="18">
        <f t="shared" si="3"/>
        <v>928.1864036927064</v>
      </c>
    </row>
    <row r="12" spans="1:9" ht="14.25">
      <c r="A12" s="31" t="s">
        <v>12</v>
      </c>
      <c r="B12" s="9">
        <v>8815</v>
      </c>
      <c r="C12" s="10">
        <v>756</v>
      </c>
      <c r="D12" s="11">
        <f t="shared" si="0"/>
        <v>0.39049348808363604</v>
      </c>
      <c r="E12" s="9">
        <v>5175</v>
      </c>
      <c r="F12" s="10">
        <v>588</v>
      </c>
      <c r="G12" s="1">
        <f t="shared" si="1"/>
        <v>0.32865489648164614</v>
      </c>
      <c r="H12" s="17">
        <f t="shared" si="2"/>
        <v>3640</v>
      </c>
      <c r="I12" s="18">
        <f t="shared" si="3"/>
        <v>957.747357083276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33717</v>
      </c>
      <c r="C15" s="10">
        <v>1963</v>
      </c>
      <c r="D15" s="11">
        <f>B15/B$15</f>
        <v>1</v>
      </c>
      <c r="E15" s="9">
        <v>22954</v>
      </c>
      <c r="F15" s="10">
        <v>1693</v>
      </c>
      <c r="G15" s="1">
        <f>E15/E$15</f>
        <v>1</v>
      </c>
      <c r="H15" s="17">
        <f>B15-E15</f>
        <v>10763</v>
      </c>
      <c r="I15" s="18">
        <f aca="true" t="shared" si="4" ref="I15:I22">((SQRT((C15/1.645)^2+(F15/1.645)^2)))*1.645</f>
        <v>2592.2225984664205</v>
      </c>
    </row>
    <row r="16" spans="1:9" ht="14.25">
      <c r="A16" s="31" t="s">
        <v>13</v>
      </c>
      <c r="B16" s="9">
        <v>840</v>
      </c>
      <c r="C16" s="10">
        <v>266</v>
      </c>
      <c r="D16" s="11">
        <f aca="true" t="shared" si="5" ref="D16:D22">B16/B$15</f>
        <v>0.024913248509653884</v>
      </c>
      <c r="E16" s="9">
        <v>1092</v>
      </c>
      <c r="F16" s="10">
        <v>283</v>
      </c>
      <c r="G16" s="1">
        <f aca="true" t="shared" si="6" ref="G16:G24">E16/E$15</f>
        <v>0.047573407684935086</v>
      </c>
      <c r="H16" s="17">
        <f aca="true" t="shared" si="7" ref="H16:H22">B16-E16</f>
        <v>-252</v>
      </c>
      <c r="I16" s="18">
        <f t="shared" si="4"/>
        <v>388.3876929049118</v>
      </c>
    </row>
    <row r="17" spans="1:9" ht="14.25">
      <c r="A17" s="31" t="s">
        <v>14</v>
      </c>
      <c r="B17" s="9">
        <v>927</v>
      </c>
      <c r="C17" s="10">
        <v>411</v>
      </c>
      <c r="D17" s="11">
        <f t="shared" si="5"/>
        <v>0.02749354924815375</v>
      </c>
      <c r="E17" s="9">
        <v>359</v>
      </c>
      <c r="F17" s="10">
        <v>148</v>
      </c>
      <c r="G17" s="1">
        <f t="shared" si="6"/>
        <v>0.015639975603380676</v>
      </c>
      <c r="H17" s="17">
        <f t="shared" si="7"/>
        <v>568</v>
      </c>
      <c r="I17" s="18">
        <f t="shared" si="4"/>
        <v>436.83520920365385</v>
      </c>
    </row>
    <row r="18" spans="1:9" ht="14.25">
      <c r="A18" s="31" t="s">
        <v>15</v>
      </c>
      <c r="B18" s="9">
        <v>1477</v>
      </c>
      <c r="C18" s="10">
        <v>481</v>
      </c>
      <c r="D18" s="11">
        <f t="shared" si="5"/>
        <v>0.04380579529614141</v>
      </c>
      <c r="E18" s="9">
        <v>999</v>
      </c>
      <c r="F18" s="10">
        <v>300</v>
      </c>
      <c r="G18" s="1">
        <f t="shared" si="6"/>
        <v>0.04352182626121809</v>
      </c>
      <c r="H18" s="17">
        <f t="shared" si="7"/>
        <v>478</v>
      </c>
      <c r="I18" s="18">
        <f t="shared" si="4"/>
        <v>566.8871139830222</v>
      </c>
    </row>
    <row r="19" spans="1:9" ht="14.25">
      <c r="A19" s="31" t="s">
        <v>16</v>
      </c>
      <c r="B19" s="9">
        <v>1743</v>
      </c>
      <c r="C19" s="10">
        <v>564</v>
      </c>
      <c r="D19" s="11">
        <f t="shared" si="5"/>
        <v>0.05169499065753181</v>
      </c>
      <c r="E19" s="9">
        <v>1751</v>
      </c>
      <c r="F19" s="10">
        <v>547</v>
      </c>
      <c r="G19" s="1">
        <f t="shared" si="6"/>
        <v>0.07628300078417705</v>
      </c>
      <c r="H19" s="17">
        <f t="shared" si="7"/>
        <v>-8</v>
      </c>
      <c r="I19" s="18">
        <f t="shared" si="4"/>
        <v>785.6875969493218</v>
      </c>
    </row>
    <row r="20" spans="1:9" ht="14.25">
      <c r="A20" s="31" t="s">
        <v>17</v>
      </c>
      <c r="B20" s="9">
        <v>3112</v>
      </c>
      <c r="C20" s="10">
        <v>631</v>
      </c>
      <c r="D20" s="11">
        <f t="shared" si="5"/>
        <v>0.092297654002432</v>
      </c>
      <c r="E20" s="9">
        <v>1744</v>
      </c>
      <c r="F20" s="10">
        <v>376</v>
      </c>
      <c r="G20" s="1">
        <f t="shared" si="6"/>
        <v>0.07597804304260695</v>
      </c>
      <c r="H20" s="17">
        <f t="shared" si="7"/>
        <v>1368</v>
      </c>
      <c r="I20" s="18">
        <f t="shared" si="4"/>
        <v>734.5318236809077</v>
      </c>
    </row>
    <row r="21" spans="1:9" ht="14.25">
      <c r="A21" s="31" t="s">
        <v>18</v>
      </c>
      <c r="B21" s="9">
        <v>5092</v>
      </c>
      <c r="C21" s="10">
        <v>763</v>
      </c>
      <c r="D21" s="11">
        <f t="shared" si="5"/>
        <v>0.1510217397751876</v>
      </c>
      <c r="E21" s="9">
        <v>3910</v>
      </c>
      <c r="F21" s="10">
        <v>799</v>
      </c>
      <c r="G21" s="1">
        <f t="shared" si="6"/>
        <v>0.17034068136272545</v>
      </c>
      <c r="H21" s="17">
        <f t="shared" si="7"/>
        <v>1182</v>
      </c>
      <c r="I21" s="18">
        <f t="shared" si="4"/>
        <v>1104.7940984636007</v>
      </c>
    </row>
    <row r="22" spans="1:9" ht="14.25">
      <c r="A22" s="31" t="s">
        <v>19</v>
      </c>
      <c r="B22" s="9">
        <v>4510</v>
      </c>
      <c r="C22" s="10">
        <v>673</v>
      </c>
      <c r="D22" s="11">
        <f t="shared" si="5"/>
        <v>0.13376041759349883</v>
      </c>
      <c r="E22" s="9">
        <v>3801</v>
      </c>
      <c r="F22" s="10">
        <v>744</v>
      </c>
      <c r="G22" s="1">
        <f t="shared" si="6"/>
        <v>0.16559205367256252</v>
      </c>
      <c r="H22" s="17">
        <f t="shared" si="7"/>
        <v>709</v>
      </c>
      <c r="I22" s="18">
        <f t="shared" si="4"/>
        <v>1003.2272922922303</v>
      </c>
    </row>
    <row r="23" spans="1:9" ht="14.25">
      <c r="A23" s="31" t="s">
        <v>20</v>
      </c>
      <c r="B23" s="9">
        <v>7166</v>
      </c>
      <c r="C23" s="10">
        <v>910</v>
      </c>
      <c r="D23" s="11">
        <f>B23/B$15</f>
        <v>0.21253373669069014</v>
      </c>
      <c r="E23" s="9">
        <v>3939</v>
      </c>
      <c r="F23" s="10">
        <v>612</v>
      </c>
      <c r="G23" s="1">
        <f t="shared" si="6"/>
        <v>0.17160407772065872</v>
      </c>
      <c r="H23" s="17">
        <f>B23-E23</f>
        <v>3227</v>
      </c>
      <c r="I23" s="18">
        <f>((SQRT((C23/1.645)^2+(F23/1.645)^2)))*1.645</f>
        <v>1096.6512663559004</v>
      </c>
    </row>
    <row r="24" spans="1:9" ht="14.25">
      <c r="A24" s="31" t="s">
        <v>21</v>
      </c>
      <c r="B24" s="9">
        <v>8850</v>
      </c>
      <c r="C24" s="10">
        <v>896</v>
      </c>
      <c r="D24" s="11">
        <f>B24/B$15</f>
        <v>0.26247886822671057</v>
      </c>
      <c r="E24" s="9">
        <v>5359</v>
      </c>
      <c r="F24" s="10">
        <v>816</v>
      </c>
      <c r="G24" s="1">
        <f t="shared" si="6"/>
        <v>0.23346693386773548</v>
      </c>
      <c r="H24" s="17">
        <f>B24-E24</f>
        <v>3491</v>
      </c>
      <c r="I24" s="18">
        <f>((SQRT((C24/1.645)^2+(F24/1.645)^2)))*1.645</f>
        <v>1211.8877835839423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29809</v>
      </c>
      <c r="C27" s="10">
        <v>1388</v>
      </c>
      <c r="D27" s="11">
        <f>B27/B$27</f>
        <v>1</v>
      </c>
      <c r="E27" s="9">
        <v>25606</v>
      </c>
      <c r="F27" s="10">
        <v>1256</v>
      </c>
      <c r="G27" s="11">
        <f>E27/E$27</f>
        <v>1</v>
      </c>
      <c r="H27" s="17">
        <f>B27-E27</f>
        <v>4203</v>
      </c>
      <c r="I27" s="18">
        <f>((SQRT((C27/1.645)^2+(F27/1.645)^2)))*1.645</f>
        <v>1871.918801657807</v>
      </c>
    </row>
    <row r="28" spans="1:9" ht="14.25">
      <c r="A28" s="31" t="s">
        <v>22</v>
      </c>
      <c r="B28" s="9">
        <v>2294</v>
      </c>
      <c r="C28" s="10">
        <v>359</v>
      </c>
      <c r="D28" s="11">
        <f aca="true" t="shared" si="8" ref="D28:D36">B28/B$27</f>
        <v>0.07695662383843806</v>
      </c>
      <c r="E28" s="9">
        <v>2662</v>
      </c>
      <c r="F28" s="10">
        <v>403</v>
      </c>
      <c r="G28" s="11">
        <f aca="true" t="shared" si="9" ref="G28:G36">E28/E$27</f>
        <v>0.10396000937280325</v>
      </c>
      <c r="H28" s="17">
        <f>B28-E28</f>
        <v>-368</v>
      </c>
      <c r="I28" s="18">
        <f aca="true" t="shared" si="10" ref="I28:I36">((SQRT((C28/1.645)^2+(F28/1.645)^2)))*1.645</f>
        <v>539.7128866351071</v>
      </c>
    </row>
    <row r="29" spans="1:9" ht="14.25">
      <c r="A29" s="31" t="s">
        <v>23</v>
      </c>
      <c r="B29" s="9">
        <v>4637</v>
      </c>
      <c r="C29" s="10">
        <v>618</v>
      </c>
      <c r="D29" s="11">
        <f t="shared" si="8"/>
        <v>0.1555570465295716</v>
      </c>
      <c r="E29" s="9">
        <v>6275</v>
      </c>
      <c r="F29" s="10">
        <v>634</v>
      </c>
      <c r="G29" s="11">
        <f t="shared" si="9"/>
        <v>0.2450597516207139</v>
      </c>
      <c r="H29" s="17">
        <f aca="true" t="shared" si="11" ref="H29:H36">B29-E29</f>
        <v>-1638</v>
      </c>
      <c r="I29" s="18">
        <f t="shared" si="10"/>
        <v>885.3699791612544</v>
      </c>
    </row>
    <row r="30" spans="1:9" ht="14.25">
      <c r="A30" s="31" t="s">
        <v>14</v>
      </c>
      <c r="B30" s="9">
        <v>2076</v>
      </c>
      <c r="C30" s="10">
        <v>331</v>
      </c>
      <c r="D30" s="11">
        <f t="shared" si="8"/>
        <v>0.06964339628971115</v>
      </c>
      <c r="E30" s="9">
        <v>1035</v>
      </c>
      <c r="F30" s="10">
        <v>228</v>
      </c>
      <c r="G30" s="11">
        <f t="shared" si="9"/>
        <v>0.04042021401234086</v>
      </c>
      <c r="H30" s="17">
        <f t="shared" si="11"/>
        <v>1041</v>
      </c>
      <c r="I30" s="18">
        <f t="shared" si="10"/>
        <v>401.92661021634285</v>
      </c>
    </row>
    <row r="31" spans="1:9" ht="14.25">
      <c r="A31" s="31" t="s">
        <v>15</v>
      </c>
      <c r="B31" s="9">
        <v>3116</v>
      </c>
      <c r="C31" s="10">
        <v>480</v>
      </c>
      <c r="D31" s="11">
        <f t="shared" si="8"/>
        <v>0.10453218826528901</v>
      </c>
      <c r="E31" s="9">
        <v>2356</v>
      </c>
      <c r="F31" s="10">
        <v>421</v>
      </c>
      <c r="G31" s="11">
        <f t="shared" si="9"/>
        <v>0.09200968523002422</v>
      </c>
      <c r="H31" s="17">
        <f t="shared" si="11"/>
        <v>760</v>
      </c>
      <c r="I31" s="18">
        <f t="shared" si="10"/>
        <v>638.4676969119112</v>
      </c>
    </row>
    <row r="32" spans="1:9" ht="14.25">
      <c r="A32" s="31" t="s">
        <v>16</v>
      </c>
      <c r="B32" s="9">
        <v>2900</v>
      </c>
      <c r="C32" s="10">
        <v>414</v>
      </c>
      <c r="D32" s="11">
        <f t="shared" si="8"/>
        <v>0.09728605454728438</v>
      </c>
      <c r="E32" s="9">
        <v>2146</v>
      </c>
      <c r="F32" s="10">
        <v>367</v>
      </c>
      <c r="G32" s="11">
        <f t="shared" si="9"/>
        <v>0.08380848238694057</v>
      </c>
      <c r="H32" s="17">
        <f t="shared" si="11"/>
        <v>754</v>
      </c>
      <c r="I32" s="18">
        <f t="shared" si="10"/>
        <v>553.2494916400738</v>
      </c>
    </row>
    <row r="33" spans="1:9" ht="14.25">
      <c r="A33" s="31" t="s">
        <v>17</v>
      </c>
      <c r="B33" s="9">
        <v>4251</v>
      </c>
      <c r="C33" s="10">
        <v>518</v>
      </c>
      <c r="D33" s="11">
        <f t="shared" si="8"/>
        <v>0.14260793720017445</v>
      </c>
      <c r="E33" s="9">
        <v>2886</v>
      </c>
      <c r="F33" s="10">
        <v>435</v>
      </c>
      <c r="G33" s="11">
        <f t="shared" si="9"/>
        <v>0.11270795907209248</v>
      </c>
      <c r="H33" s="17">
        <f t="shared" si="11"/>
        <v>1365</v>
      </c>
      <c r="I33" s="18">
        <f t="shared" si="10"/>
        <v>676.4236837958883</v>
      </c>
    </row>
    <row r="34" spans="1:9" ht="14.25">
      <c r="A34" s="31" t="s">
        <v>24</v>
      </c>
      <c r="B34" s="9">
        <v>2807</v>
      </c>
      <c r="C34" s="10">
        <v>409</v>
      </c>
      <c r="D34" s="11">
        <f t="shared" si="8"/>
        <v>0.09416619141869904</v>
      </c>
      <c r="E34" s="9">
        <v>2535</v>
      </c>
      <c r="F34" s="10">
        <v>385</v>
      </c>
      <c r="G34" s="11">
        <f t="shared" si="9"/>
        <v>0.09900023432008123</v>
      </c>
      <c r="H34" s="17">
        <f t="shared" si="11"/>
        <v>272</v>
      </c>
      <c r="I34" s="18">
        <f t="shared" si="10"/>
        <v>561.699207761592</v>
      </c>
    </row>
    <row r="35" spans="1:9" ht="14.25">
      <c r="A35" s="31" t="s">
        <v>25</v>
      </c>
      <c r="B35" s="9">
        <v>1723</v>
      </c>
      <c r="C35" s="10">
        <v>305</v>
      </c>
      <c r="D35" s="11">
        <f t="shared" si="8"/>
        <v>0.05780133516723137</v>
      </c>
      <c r="E35" s="9">
        <v>1087</v>
      </c>
      <c r="F35" s="10">
        <v>219</v>
      </c>
      <c r="G35" s="11">
        <f t="shared" si="9"/>
        <v>0.042450988049675856</v>
      </c>
      <c r="H35" s="17">
        <f t="shared" si="11"/>
        <v>636</v>
      </c>
      <c r="I35" s="18">
        <f t="shared" si="10"/>
        <v>375.48102482016316</v>
      </c>
    </row>
    <row r="36" spans="1:9" ht="14.25">
      <c r="A36" s="31" t="s">
        <v>26</v>
      </c>
      <c r="B36" s="9">
        <v>6005</v>
      </c>
      <c r="C36" s="10">
        <v>613</v>
      </c>
      <c r="D36" s="11">
        <f t="shared" si="8"/>
        <v>0.2014492267436009</v>
      </c>
      <c r="E36" s="9">
        <v>4624</v>
      </c>
      <c r="F36" s="10">
        <v>512</v>
      </c>
      <c r="G36" s="11">
        <f t="shared" si="9"/>
        <v>0.18058267593532765</v>
      </c>
      <c r="H36" s="17">
        <f t="shared" si="11"/>
        <v>1381</v>
      </c>
      <c r="I36" s="18">
        <f t="shared" si="10"/>
        <v>798.6945598913267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Montgomery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9248</v>
      </c>
      <c r="C7" s="10">
        <v>797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9248</v>
      </c>
      <c r="I7" s="18">
        <f aca="true" t="shared" si="2" ref="I7:I12">((SQRT((C7/1.645)^2+(F7/1.645)^2)))*1.645</f>
        <v>797</v>
      </c>
    </row>
    <row r="8" spans="1:9" ht="14.25">
      <c r="A8" s="25" t="s">
        <v>8</v>
      </c>
      <c r="B8" s="9">
        <v>1333</v>
      </c>
      <c r="C8" s="10">
        <v>301</v>
      </c>
      <c r="D8" s="11">
        <f t="shared" si="0"/>
        <v>0.1441392733564014</v>
      </c>
      <c r="E8" s="9">
        <v>0</v>
      </c>
      <c r="F8" s="10">
        <v>0</v>
      </c>
      <c r="G8" s="1">
        <v>0</v>
      </c>
      <c r="H8" s="17">
        <f t="shared" si="1"/>
        <v>1333</v>
      </c>
      <c r="I8" s="18">
        <f t="shared" si="2"/>
        <v>301</v>
      </c>
    </row>
    <row r="9" spans="1:9" ht="14.25">
      <c r="A9" s="25" t="s">
        <v>9</v>
      </c>
      <c r="B9" s="9">
        <v>1259</v>
      </c>
      <c r="C9" s="10">
        <v>311</v>
      </c>
      <c r="D9" s="11">
        <f>B9/B$7</f>
        <v>0.13613754325259517</v>
      </c>
      <c r="E9" s="9">
        <v>0</v>
      </c>
      <c r="F9" s="10">
        <v>0</v>
      </c>
      <c r="G9" s="1">
        <v>0</v>
      </c>
      <c r="H9" s="17">
        <f t="shared" si="1"/>
        <v>1259</v>
      </c>
      <c r="I9" s="18">
        <f>((SQRT((C9/1.645)^2+(F9/1.645)^2)))*1.645</f>
        <v>311</v>
      </c>
    </row>
    <row r="10" spans="1:9" ht="14.25">
      <c r="A10" s="25" t="s">
        <v>10</v>
      </c>
      <c r="B10" s="19">
        <v>1222</v>
      </c>
      <c r="C10" s="19">
        <v>276</v>
      </c>
      <c r="D10" s="11">
        <f>B10/B$7</f>
        <v>0.13213667820069205</v>
      </c>
      <c r="E10" s="9">
        <v>0</v>
      </c>
      <c r="F10" s="10">
        <v>0</v>
      </c>
      <c r="G10" s="1">
        <v>0</v>
      </c>
      <c r="H10" s="17">
        <f t="shared" si="1"/>
        <v>1222</v>
      </c>
      <c r="I10" s="18">
        <f>((SQRT((C10/1.645)^2+(F10/1.645)^2)))*1.645</f>
        <v>276</v>
      </c>
    </row>
    <row r="11" spans="1:9" ht="14.25">
      <c r="A11" s="25" t="s">
        <v>11</v>
      </c>
      <c r="B11" s="9">
        <v>2070</v>
      </c>
      <c r="C11" s="10">
        <v>334</v>
      </c>
      <c r="D11" s="11">
        <f t="shared" si="0"/>
        <v>0.22383217993079585</v>
      </c>
      <c r="E11" s="9">
        <v>0</v>
      </c>
      <c r="F11" s="10">
        <v>0</v>
      </c>
      <c r="G11" s="1">
        <v>0</v>
      </c>
      <c r="H11" s="17">
        <f t="shared" si="1"/>
        <v>2070</v>
      </c>
      <c r="I11" s="18">
        <f t="shared" si="2"/>
        <v>334</v>
      </c>
    </row>
    <row r="12" spans="1:9" ht="14.25">
      <c r="A12" s="25" t="s">
        <v>12</v>
      </c>
      <c r="B12" s="9">
        <v>3364</v>
      </c>
      <c r="C12" s="10">
        <v>510</v>
      </c>
      <c r="D12" s="11">
        <f t="shared" si="0"/>
        <v>0.36375432525951557</v>
      </c>
      <c r="E12" s="9">
        <v>0</v>
      </c>
      <c r="F12" s="10">
        <v>0</v>
      </c>
      <c r="G12" s="1">
        <v>0</v>
      </c>
      <c r="H12" s="17">
        <f t="shared" si="1"/>
        <v>3364</v>
      </c>
      <c r="I12" s="18">
        <f t="shared" si="2"/>
        <v>510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14984</v>
      </c>
      <c r="C15" s="10">
        <v>1468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14984</v>
      </c>
      <c r="I15" s="18">
        <f aca="true" t="shared" si="3" ref="I15:I24">((SQRT((C15/1.645)^2+(F15/1.645)^2)))*1.645</f>
        <v>1468</v>
      </c>
    </row>
    <row r="16" spans="1:9" ht="14.25">
      <c r="A16" s="25" t="s">
        <v>13</v>
      </c>
      <c r="B16" s="9">
        <v>859</v>
      </c>
      <c r="C16" s="10">
        <v>479</v>
      </c>
      <c r="D16" s="11">
        <f aca="true" t="shared" si="4" ref="D16:D24">B16/B$15</f>
        <v>0.05732781633742659</v>
      </c>
      <c r="E16" s="9">
        <v>0</v>
      </c>
      <c r="F16" s="10">
        <v>0</v>
      </c>
      <c r="G16" s="1">
        <v>0</v>
      </c>
      <c r="H16" s="17">
        <f aca="true" t="shared" si="5" ref="H16:H24">B16-E16</f>
        <v>859</v>
      </c>
      <c r="I16" s="18">
        <f t="shared" si="3"/>
        <v>479</v>
      </c>
    </row>
    <row r="17" spans="1:9" ht="14.25">
      <c r="A17" s="25" t="s">
        <v>14</v>
      </c>
      <c r="B17" s="9">
        <v>276</v>
      </c>
      <c r="C17" s="10">
        <v>167</v>
      </c>
      <c r="D17" s="11">
        <f t="shared" si="4"/>
        <v>0.018419647624132406</v>
      </c>
      <c r="E17" s="9">
        <v>0</v>
      </c>
      <c r="F17" s="10">
        <v>0</v>
      </c>
      <c r="G17" s="1">
        <v>0</v>
      </c>
      <c r="H17" s="17">
        <f t="shared" si="5"/>
        <v>276</v>
      </c>
      <c r="I17" s="18">
        <f t="shared" si="3"/>
        <v>167</v>
      </c>
    </row>
    <row r="18" spans="1:9" ht="14.25">
      <c r="A18" s="25" t="s">
        <v>15</v>
      </c>
      <c r="B18" s="9">
        <v>662</v>
      </c>
      <c r="C18" s="10">
        <v>282</v>
      </c>
      <c r="D18" s="11">
        <f t="shared" si="4"/>
        <v>0.04418045915643353</v>
      </c>
      <c r="E18" s="9">
        <v>0</v>
      </c>
      <c r="F18" s="10">
        <v>0</v>
      </c>
      <c r="G18" s="1">
        <v>0</v>
      </c>
      <c r="H18" s="17">
        <f t="shared" si="5"/>
        <v>662</v>
      </c>
      <c r="I18" s="18">
        <f t="shared" si="3"/>
        <v>282</v>
      </c>
    </row>
    <row r="19" spans="1:9" ht="14.25">
      <c r="A19" s="25" t="s">
        <v>16</v>
      </c>
      <c r="B19" s="9">
        <v>853</v>
      </c>
      <c r="C19" s="10">
        <v>465</v>
      </c>
      <c r="D19" s="11">
        <f t="shared" si="4"/>
        <v>0.05692738921516284</v>
      </c>
      <c r="E19" s="9">
        <v>0</v>
      </c>
      <c r="F19" s="10">
        <v>0</v>
      </c>
      <c r="G19" s="1">
        <v>0</v>
      </c>
      <c r="H19" s="17">
        <f t="shared" si="5"/>
        <v>853</v>
      </c>
      <c r="I19" s="18">
        <f t="shared" si="3"/>
        <v>465</v>
      </c>
    </row>
    <row r="20" spans="1:9" ht="14.25">
      <c r="A20" s="25" t="s">
        <v>17</v>
      </c>
      <c r="B20" s="9">
        <v>1519</v>
      </c>
      <c r="C20" s="10">
        <v>426</v>
      </c>
      <c r="D20" s="11">
        <f t="shared" si="4"/>
        <v>0.10137479978643887</v>
      </c>
      <c r="E20" s="9">
        <v>0</v>
      </c>
      <c r="F20" s="10">
        <v>0</v>
      </c>
      <c r="G20" s="1">
        <v>0</v>
      </c>
      <c r="H20" s="17">
        <f t="shared" si="5"/>
        <v>1519</v>
      </c>
      <c r="I20" s="18">
        <f t="shared" si="3"/>
        <v>426</v>
      </c>
    </row>
    <row r="21" spans="1:9" ht="14.25">
      <c r="A21" s="25" t="s">
        <v>18</v>
      </c>
      <c r="B21" s="9">
        <v>2151</v>
      </c>
      <c r="C21" s="10">
        <v>507</v>
      </c>
      <c r="D21" s="11">
        <f t="shared" si="4"/>
        <v>0.14355312333155365</v>
      </c>
      <c r="E21" s="9">
        <v>0</v>
      </c>
      <c r="F21" s="10">
        <v>0</v>
      </c>
      <c r="G21" s="1">
        <v>0</v>
      </c>
      <c r="H21" s="17">
        <f t="shared" si="5"/>
        <v>2151</v>
      </c>
      <c r="I21" s="18">
        <f t="shared" si="3"/>
        <v>507</v>
      </c>
    </row>
    <row r="22" spans="1:9" ht="14.25">
      <c r="A22" s="25" t="s">
        <v>19</v>
      </c>
      <c r="B22" s="9">
        <v>2053</v>
      </c>
      <c r="C22" s="10">
        <v>595</v>
      </c>
      <c r="D22" s="11">
        <f t="shared" si="4"/>
        <v>0.13701281366791243</v>
      </c>
      <c r="E22" s="9">
        <v>0</v>
      </c>
      <c r="F22" s="10">
        <v>0</v>
      </c>
      <c r="G22" s="1">
        <v>0</v>
      </c>
      <c r="H22" s="17">
        <f t="shared" si="5"/>
        <v>2053</v>
      </c>
      <c r="I22" s="18">
        <f t="shared" si="3"/>
        <v>595</v>
      </c>
    </row>
    <row r="23" spans="1:9" ht="14.25">
      <c r="A23" s="25" t="s">
        <v>20</v>
      </c>
      <c r="B23" s="9">
        <v>3134</v>
      </c>
      <c r="C23" s="10">
        <v>618</v>
      </c>
      <c r="D23" s="11">
        <f t="shared" si="4"/>
        <v>0.2091564335290977</v>
      </c>
      <c r="E23" s="9">
        <v>0</v>
      </c>
      <c r="F23" s="10">
        <v>0</v>
      </c>
      <c r="G23" s="1">
        <v>0</v>
      </c>
      <c r="H23" s="17">
        <f t="shared" si="5"/>
        <v>3134</v>
      </c>
      <c r="I23" s="18">
        <f t="shared" si="3"/>
        <v>618</v>
      </c>
    </row>
    <row r="24" spans="1:9" ht="14.25">
      <c r="A24" s="25" t="s">
        <v>21</v>
      </c>
      <c r="B24" s="9">
        <v>3477</v>
      </c>
      <c r="C24" s="10">
        <v>655</v>
      </c>
      <c r="D24" s="11">
        <f t="shared" si="4"/>
        <v>0.23204751735184195</v>
      </c>
      <c r="E24" s="9">
        <v>0</v>
      </c>
      <c r="F24" s="10">
        <v>0</v>
      </c>
      <c r="G24" s="1">
        <v>0</v>
      </c>
      <c r="H24" s="17">
        <f t="shared" si="5"/>
        <v>3477</v>
      </c>
      <c r="I24" s="18">
        <f t="shared" si="3"/>
        <v>655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11736</v>
      </c>
      <c r="C27" s="10">
        <v>912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11736</v>
      </c>
      <c r="I27" s="18">
        <f>((SQRT((C27/1.645)^2+(F27/1.645)^2)))*1.645</f>
        <v>912.0000000000001</v>
      </c>
    </row>
    <row r="28" spans="1:9" ht="14.25">
      <c r="A28" s="25" t="s">
        <v>22</v>
      </c>
      <c r="B28" s="9">
        <v>3948</v>
      </c>
      <c r="C28" s="10">
        <v>570</v>
      </c>
      <c r="D28" s="11">
        <f aca="true" t="shared" si="6" ref="D28:D36">B28/B$27</f>
        <v>0.33640081799591004</v>
      </c>
      <c r="E28" s="9">
        <v>0</v>
      </c>
      <c r="F28" s="10">
        <v>0</v>
      </c>
      <c r="G28" s="1">
        <v>0</v>
      </c>
      <c r="H28" s="17">
        <f>B28-E28</f>
        <v>3948</v>
      </c>
      <c r="I28" s="18">
        <f aca="true" t="shared" si="7" ref="I28:I36">((SQRT((C28/1.645)^2+(F28/1.645)^2)))*1.645</f>
        <v>570</v>
      </c>
    </row>
    <row r="29" spans="1:9" ht="14.25">
      <c r="A29" s="25" t="s">
        <v>23</v>
      </c>
      <c r="B29" s="9">
        <v>2401</v>
      </c>
      <c r="C29" s="10">
        <v>422</v>
      </c>
      <c r="D29" s="11">
        <f t="shared" si="6"/>
        <v>0.20458418541240628</v>
      </c>
      <c r="E29" s="9">
        <v>0</v>
      </c>
      <c r="F29" s="10">
        <v>0</v>
      </c>
      <c r="G29" s="1">
        <v>0</v>
      </c>
      <c r="H29" s="17">
        <f aca="true" t="shared" si="8" ref="H29:H36">B29-E29</f>
        <v>2401</v>
      </c>
      <c r="I29" s="18">
        <f t="shared" si="7"/>
        <v>422</v>
      </c>
    </row>
    <row r="30" spans="1:9" ht="14.25">
      <c r="A30" s="25" t="s">
        <v>14</v>
      </c>
      <c r="B30" s="9">
        <v>687</v>
      </c>
      <c r="C30" s="10">
        <v>203</v>
      </c>
      <c r="D30" s="11">
        <f t="shared" si="6"/>
        <v>0.05853783231083844</v>
      </c>
      <c r="E30" s="9">
        <v>0</v>
      </c>
      <c r="F30" s="10">
        <v>0</v>
      </c>
      <c r="G30" s="1">
        <v>0</v>
      </c>
      <c r="H30" s="17">
        <f t="shared" si="8"/>
        <v>687</v>
      </c>
      <c r="I30" s="18">
        <f t="shared" si="7"/>
        <v>203</v>
      </c>
    </row>
    <row r="31" spans="1:9" ht="14.25">
      <c r="A31" s="25" t="s">
        <v>15</v>
      </c>
      <c r="B31" s="9">
        <v>1022</v>
      </c>
      <c r="C31" s="10">
        <v>248</v>
      </c>
      <c r="D31" s="11">
        <f t="shared" si="6"/>
        <v>0.0870824812542604</v>
      </c>
      <c r="E31" s="9">
        <v>0</v>
      </c>
      <c r="F31" s="10">
        <v>0</v>
      </c>
      <c r="G31" s="1">
        <v>0</v>
      </c>
      <c r="H31" s="17">
        <f t="shared" si="8"/>
        <v>1022</v>
      </c>
      <c r="I31" s="18">
        <f t="shared" si="7"/>
        <v>248</v>
      </c>
    </row>
    <row r="32" spans="1:9" ht="14.25">
      <c r="A32" s="25" t="s">
        <v>16</v>
      </c>
      <c r="B32" s="9">
        <v>429</v>
      </c>
      <c r="C32" s="10">
        <v>188</v>
      </c>
      <c r="D32" s="11">
        <f t="shared" si="6"/>
        <v>0.03655419222903886</v>
      </c>
      <c r="E32" s="9">
        <v>0</v>
      </c>
      <c r="F32" s="10">
        <v>0</v>
      </c>
      <c r="G32" s="1">
        <v>0</v>
      </c>
      <c r="H32" s="17">
        <f t="shared" si="8"/>
        <v>429</v>
      </c>
      <c r="I32" s="18">
        <f t="shared" si="7"/>
        <v>188</v>
      </c>
    </row>
    <row r="33" spans="1:9" ht="14.25">
      <c r="A33" s="25" t="s">
        <v>17</v>
      </c>
      <c r="B33" s="9">
        <v>893</v>
      </c>
      <c r="C33" s="10">
        <v>237</v>
      </c>
      <c r="D33" s="11">
        <f t="shared" si="6"/>
        <v>0.0760906612133606</v>
      </c>
      <c r="E33" s="9">
        <v>0</v>
      </c>
      <c r="F33" s="10">
        <v>0</v>
      </c>
      <c r="G33" s="1">
        <v>0</v>
      </c>
      <c r="H33" s="17">
        <f t="shared" si="8"/>
        <v>893</v>
      </c>
      <c r="I33" s="18">
        <f t="shared" si="7"/>
        <v>237</v>
      </c>
    </row>
    <row r="34" spans="1:9" ht="14.25">
      <c r="A34" s="25" t="s">
        <v>24</v>
      </c>
      <c r="B34" s="9">
        <v>555</v>
      </c>
      <c r="C34" s="10">
        <v>166</v>
      </c>
      <c r="D34" s="11">
        <f t="shared" si="6"/>
        <v>0.04729038854805726</v>
      </c>
      <c r="E34" s="9">
        <v>0</v>
      </c>
      <c r="F34" s="10">
        <v>0</v>
      </c>
      <c r="G34" s="1">
        <v>0</v>
      </c>
      <c r="H34" s="17">
        <f t="shared" si="8"/>
        <v>555</v>
      </c>
      <c r="I34" s="18">
        <f t="shared" si="7"/>
        <v>166</v>
      </c>
    </row>
    <row r="35" spans="1:9" ht="14.25">
      <c r="A35" s="25" t="s">
        <v>25</v>
      </c>
      <c r="B35" s="9">
        <v>294</v>
      </c>
      <c r="C35" s="10">
        <v>128</v>
      </c>
      <c r="D35" s="11">
        <f t="shared" si="6"/>
        <v>0.025051124744376277</v>
      </c>
      <c r="E35" s="9">
        <v>0</v>
      </c>
      <c r="F35" s="10">
        <v>0</v>
      </c>
      <c r="G35" s="1">
        <v>0</v>
      </c>
      <c r="H35" s="17">
        <f t="shared" si="8"/>
        <v>294</v>
      </c>
      <c r="I35" s="18">
        <f t="shared" si="7"/>
        <v>128</v>
      </c>
    </row>
    <row r="36" spans="1:9" ht="14.25">
      <c r="A36" s="25" t="s">
        <v>26</v>
      </c>
      <c r="B36" s="9">
        <v>1507</v>
      </c>
      <c r="C36" s="10">
        <v>300</v>
      </c>
      <c r="D36" s="11">
        <f t="shared" si="6"/>
        <v>0.12840831629175187</v>
      </c>
      <c r="E36" s="9">
        <v>0</v>
      </c>
      <c r="F36" s="10">
        <v>0</v>
      </c>
      <c r="G36" s="1">
        <v>0</v>
      </c>
      <c r="H36" s="17">
        <f t="shared" si="8"/>
        <v>1507</v>
      </c>
      <c r="I36" s="18">
        <f t="shared" si="7"/>
        <v>300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2014-03-04T16:56:47Z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