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<sst xmlns="http://schemas.openxmlformats.org/spreadsheetml/2006/main" count="237" uniqueCount="41">
  <si>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</si>
  <si>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</si>
  <si>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</si>
  <si>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</si>
  <si>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</si>
  <si>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</si>
  <si>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</si>
  <si>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</si>
  <si>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</si>
  <si>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</si>
  <si>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</si>
  <si>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</si>
  <si>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</si>
  <si>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</si>
  <si>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</si>
  <si>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</si>
  <si>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</si>
  <si>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</si>
  <si>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</si>
  <si>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</si>
  <si>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</si>
  <si>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</si>
  <si>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</si>
  <si>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</si>
  <si>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</si>
  <si>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</si>
  <si>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</si>
  <si>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</si>
  <si>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</si>
  <si>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</si>
  <si>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</si>
  <si>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</si>
  <si>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</si>
  <si>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</si>
  <si>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</si>
  <si>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</si>
  <si>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</si>
  <si>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</si>
  <si>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</si>
  <si>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</si>
  <si>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Kent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</si>
</sst>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Kent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584</v>
      </c>
      <c r="C7" s="19">
        <f>((SQRT((Intra!C7/1.645)^2+(Inter!C7/1.645)^2+(Foreign!C7/1.645)^2))*1.645)</f>
        <v>191.14915641979695</v>
      </c>
      <c r="D7" s="11">
        <f aca="true" t="shared" si="0" ref="D7:D12">B7/B$7</f>
        <v>1</v>
      </c>
      <c r="E7" s="9">
        <f>Intra!E7+Inter!E7+Foreign!E7</f>
        <v>226</v>
      </c>
      <c r="F7" s="10">
        <f>((SQRT((Intra!F7/1.645)^2+(Inter!F7/1.645)^2+(Foreign!F7/1.645)^2))*1.645)</f>
        <v>94</v>
      </c>
      <c r="G7" s="1">
        <f aca="true" t="shared" si="1" ref="G7:G12">E7/E$7</f>
        <v>1</v>
      </c>
      <c r="H7" s="17">
        <f>Intra!H7+Inter!H7+Foreign!H7</f>
        <v>358</v>
      </c>
      <c r="I7" s="18">
        <f>((SQRT((Intra!I7/1.645)^2+(Inter!I7/1.645)^2+(Foreign!I7/1.645)^2))*1.645)</f>
        <v>213.01173676584114</v>
      </c>
      <c r="K7" s="21"/>
    </row>
    <row r="8" spans="1:11" ht="14.25">
      <c r="A8" s="43" t="s">
        <v>8</v>
      </c>
      <c r="B8" s="9">
        <f>Intra!B8+Inter!B8+Foreign!B8</f>
        <v>211</v>
      </c>
      <c r="C8" s="19">
        <f>((SQRT((Intra!C8/1.645)^2+(Inter!C8/1.645)^2+(Foreign!C8/1.645)^2))*1.645)</f>
        <v>130.0499903883118</v>
      </c>
      <c r="D8" s="11">
        <f t="shared" si="0"/>
        <v>0.3613013698630137</v>
      </c>
      <c r="E8" s="9">
        <f>Intra!E8+Inter!E8+Foreign!E8</f>
        <v>48</v>
      </c>
      <c r="F8" s="10">
        <f>((SQRT((Intra!F8/1.645)^2+(Inter!F8/1.645)^2+(Foreign!F8/1.645)^2))*1.645)</f>
        <v>41</v>
      </c>
      <c r="G8" s="1">
        <f t="shared" si="1"/>
        <v>0.21238938053097345</v>
      </c>
      <c r="H8" s="17">
        <f>Intra!H8+Inter!H8+Foreign!H8</f>
        <v>163</v>
      </c>
      <c r="I8" s="18">
        <f>((SQRT((Intra!I8/1.645)^2+(Inter!I8/1.645)^2+(Foreign!I8/1.645)^2))*1.645)</f>
        <v>136.35981812836215</v>
      </c>
      <c r="K8" s="21"/>
    </row>
    <row r="9" spans="1:11" ht="14.25">
      <c r="A9" s="43" t="s">
        <v>9</v>
      </c>
      <c r="B9" s="9">
        <f>Intra!B9+Inter!B9+Foreign!B9</f>
        <v>166</v>
      </c>
      <c r="C9" s="10">
        <f>((SQRT((Intra!C9/1.645)^2+(Inter!C9/1.645)^2+(Foreign!C9/1.645)^2))*1.645)</f>
        <v>104.04326023342406</v>
      </c>
      <c r="D9" s="11">
        <f t="shared" si="0"/>
        <v>0.2842465753424658</v>
      </c>
      <c r="E9" s="9">
        <f>Intra!E9+Inter!E9+Foreign!E9</f>
        <v>46</v>
      </c>
      <c r="F9" s="10">
        <f>((SQRT((Intra!F9/1.645)^2+(Inter!F9/1.645)^2+(Foreign!F9/1.645)^2))*1.645)</f>
        <v>38</v>
      </c>
      <c r="G9" s="1">
        <f t="shared" si="1"/>
        <v>0.20353982300884957</v>
      </c>
      <c r="H9" s="17">
        <f>Intra!H9+Inter!H9+Foreign!H9</f>
        <v>120</v>
      </c>
      <c r="I9" s="18">
        <f>((SQRT((Intra!I9/1.645)^2+(Inter!I9/1.645)^2+(Foreign!I9/1.645)^2))*1.645)</f>
        <v>110.7655181001741</v>
      </c>
      <c r="K9" s="21"/>
    </row>
    <row r="10" spans="1:11" ht="14.25">
      <c r="A10" s="43" t="s">
        <v>10</v>
      </c>
      <c r="B10" s="9">
        <f>Intra!B10+Inter!B10+Foreign!B10</f>
        <v>41</v>
      </c>
      <c r="C10" s="19">
        <f>((SQRT((Intra!C10/1.645)^2+(Inter!C10/1.645)^2+(Foreign!C10/1.645)^2))*1.645)</f>
        <v>29.698484809834998</v>
      </c>
      <c r="D10" s="11">
        <f t="shared" si="0"/>
        <v>0.0702054794520548</v>
      </c>
      <c r="E10" s="9">
        <f>Intra!E10+Inter!E10+Foreign!E10</f>
        <v>37</v>
      </c>
      <c r="F10" s="10">
        <f>((SQRT((Intra!F10/1.645)^2+(Inter!F10/1.645)^2+(Foreign!F10/1.645)^2))*1.645)</f>
        <v>40</v>
      </c>
      <c r="G10" s="1">
        <f t="shared" si="1"/>
        <v>0.16371681415929204</v>
      </c>
      <c r="H10" s="17">
        <f>Intra!H10+Inter!H10+Foreign!H10</f>
        <v>4</v>
      </c>
      <c r="I10" s="18">
        <f>((SQRT((Intra!I10/1.645)^2+(Inter!I10/1.645)^2+(Foreign!I10/1.645)^2))*1.645)</f>
        <v>49.8196748283246</v>
      </c>
      <c r="K10" s="21"/>
    </row>
    <row r="11" spans="1:11" s="2" customFormat="1" ht="14.25">
      <c r="A11" s="43" t="s">
        <v>11</v>
      </c>
      <c r="B11" s="9">
        <f>Intra!B11+Inter!B11+Foreign!B11</f>
        <v>54</v>
      </c>
      <c r="C11" s="10">
        <f>((SQRT((Intra!C11/1.645)^2+(Inter!C11/1.645)^2+(Foreign!C11/1.645)^2))*1.645)</f>
        <v>48.25971404805461</v>
      </c>
      <c r="D11" s="11">
        <f t="shared" si="0"/>
        <v>0.09246575342465753</v>
      </c>
      <c r="E11" s="9">
        <f>Intra!E11+Inter!E11+Foreign!E11</f>
        <v>47</v>
      </c>
      <c r="F11" s="10">
        <f>((SQRT((Intra!F11/1.645)^2+(Inter!F11/1.645)^2+(Foreign!F11/1.645)^2))*1.645)</f>
        <v>46</v>
      </c>
      <c r="G11" s="1">
        <f t="shared" si="1"/>
        <v>0.2079646017699115</v>
      </c>
      <c r="H11" s="17">
        <f>Intra!H11+Inter!H11+Foreign!H11</f>
        <v>7</v>
      </c>
      <c r="I11" s="18">
        <f>((SQRT((Intra!I11/1.645)^2+(Inter!I11/1.645)^2+(Foreign!I11/1.645)^2))*1.645)</f>
        <v>66.67083320313314</v>
      </c>
      <c r="K11" s="21"/>
    </row>
    <row r="12" spans="1:11" s="2" customFormat="1" ht="14.25">
      <c r="A12" s="43" t="s">
        <v>12</v>
      </c>
      <c r="B12" s="9">
        <f>Intra!B12+Inter!B12+Foreign!B12</f>
        <v>112</v>
      </c>
      <c r="C12" s="10">
        <f>((SQRT((Intra!C12/1.645)^2+(Inter!C12/1.645)^2+(Foreign!C12/1.645)^2))*1.645)</f>
        <v>75.2396172239067</v>
      </c>
      <c r="D12" s="11">
        <f t="shared" si="0"/>
        <v>0.1917808219178082</v>
      </c>
      <c r="E12" s="9">
        <f>Intra!E12+Inter!E12+Foreign!E12</f>
        <v>48</v>
      </c>
      <c r="F12" s="10">
        <f>((SQRT((Intra!F12/1.645)^2+(Inter!F12/1.645)^2+(Foreign!F12/1.645)^2))*1.645)</f>
        <v>45</v>
      </c>
      <c r="G12" s="1">
        <f t="shared" si="1"/>
        <v>0.21238938053097345</v>
      </c>
      <c r="H12" s="17">
        <f>Intra!H12+Inter!H12+Foreign!H12</f>
        <v>64</v>
      </c>
      <c r="I12" s="18">
        <f>((SQRT((Intra!I12/1.645)^2+(Inter!I12/1.645)^2+(Foreign!I12/1.645)^2))*1.645)</f>
        <v>87.66983517721474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890</v>
      </c>
      <c r="C15" s="10">
        <f>((SQRT((Intra!C15/1.645)^2+(Inter!C15/1.645)^2+(Foreign!C15/1.645)^2))*1.645)</f>
        <v>305.1769978225751</v>
      </c>
      <c r="D15" s="11">
        <f>B15/B$15</f>
        <v>1</v>
      </c>
      <c r="E15" s="9">
        <f>Intra!E15+Inter!E15+Foreign!E15</f>
        <v>336</v>
      </c>
      <c r="F15" s="10">
        <f>((SQRT((Intra!F15/1.645)^2+(Inter!F15/1.645)^2+(Foreign!F15/1.645)^2))*1.645)</f>
        <v>185</v>
      </c>
      <c r="G15" s="1">
        <f>E15/E$15</f>
        <v>1</v>
      </c>
      <c r="H15" s="17">
        <f>Intra!H15+Inter!H15+Foreign!H15</f>
        <v>554</v>
      </c>
      <c r="I15" s="18">
        <f>((SQRT((Intra!I15/1.645)^2+(Inter!I15/1.645)^2+(Foreign!I15/1.645)^2))*1.645)</f>
        <v>356.87252626112866</v>
      </c>
      <c r="K15" s="21"/>
    </row>
    <row r="16" spans="1:11" ht="14.25">
      <c r="A16" s="43" t="s">
        <v>13</v>
      </c>
      <c r="B16" s="9">
        <f>Intra!B16+Inter!B16+Foreign!B16</f>
        <v>54</v>
      </c>
      <c r="C16" s="10">
        <f>((SQRT((Intra!C16/1.645)^2+(Inter!C16/1.645)^2+(Foreign!C16/1.645)^2))*1.645)</f>
        <v>66.37017402418047</v>
      </c>
      <c r="D16" s="11">
        <f aca="true" t="shared" si="2" ref="D16:D24">B16/B$15</f>
        <v>0.060674157303370786</v>
      </c>
      <c r="E16" s="9">
        <f>Intra!E16+Inter!E16+Foreign!E16</f>
        <v>0</v>
      </c>
      <c r="F16" s="10">
        <f>((SQRT((Intra!F16/1.645)^2+(Inter!F16/1.645)^2+(Foreign!F16/1.645)^2))*1.645)</f>
        <v>0</v>
      </c>
      <c r="G16" s="1">
        <f aca="true" t="shared" si="3" ref="G16:G24">E16/E$15</f>
        <v>0</v>
      </c>
      <c r="H16" s="17">
        <f>Intra!H16+Inter!H16+Foreign!H16</f>
        <v>54</v>
      </c>
      <c r="I16" s="18">
        <f>((SQRT((Intra!I16/1.645)^2+(Inter!I16/1.645)^2+(Foreign!I16/1.645)^2))*1.645)</f>
        <v>66.37017402418047</v>
      </c>
      <c r="K16" s="21"/>
    </row>
    <row r="17" spans="1:11" ht="14.25">
      <c r="A17" s="43" t="s">
        <v>14</v>
      </c>
      <c r="B17" s="9">
        <f>Intra!B17+Inter!B17+Foreign!B17</f>
        <v>48</v>
      </c>
      <c r="C17" s="10">
        <f>((SQRT((Intra!C17/1.645)^2+(Inter!C17/1.645)^2+(Foreign!C17/1.645)^2))*1.645)</f>
        <v>54.99999999999999</v>
      </c>
      <c r="D17" s="11">
        <f t="shared" si="2"/>
        <v>0.05393258426966292</v>
      </c>
      <c r="E17" s="9">
        <f>Intra!E17+Inter!E17+Foreign!E17</f>
        <v>0</v>
      </c>
      <c r="F17" s="10">
        <f>((SQRT((Intra!F17/1.645)^2+(Inter!F17/1.645)^2+(Foreign!F17/1.645)^2))*1.645)</f>
        <v>0</v>
      </c>
      <c r="G17" s="1">
        <f t="shared" si="3"/>
        <v>0</v>
      </c>
      <c r="H17" s="17">
        <f>Intra!H17+Inter!H17+Foreign!H17</f>
        <v>48</v>
      </c>
      <c r="I17" s="18">
        <f>((SQRT((Intra!I17/1.645)^2+(Inter!I17/1.645)^2+(Foreign!I17/1.645)^2))*1.645)</f>
        <v>54.99999999999999</v>
      </c>
      <c r="K17" s="21"/>
    </row>
    <row r="18" spans="1:11" ht="14.25">
      <c r="A18" s="43" t="s">
        <v>15</v>
      </c>
      <c r="B18" s="9">
        <f>Intra!B18+Inter!B18+Foreign!B18</f>
        <v>135</v>
      </c>
      <c r="C18" s="10">
        <f>((SQRT((Intra!C18/1.645)^2+(Inter!C18/1.645)^2+(Foreign!C18/1.645)^2))*1.645)</f>
        <v>108.81176406988357</v>
      </c>
      <c r="D18" s="11">
        <f t="shared" si="2"/>
        <v>0.15168539325842698</v>
      </c>
      <c r="E18" s="9">
        <f>Intra!E18+Inter!E18+Foreign!E18</f>
        <v>23</v>
      </c>
      <c r="F18" s="10">
        <f>((SQRT((Intra!F18/1.645)^2+(Inter!F18/1.645)^2+(Foreign!F18/1.645)^2))*1.645)</f>
        <v>40</v>
      </c>
      <c r="G18" s="1">
        <f t="shared" si="3"/>
        <v>0.06845238095238096</v>
      </c>
      <c r="H18" s="17">
        <f>Intra!H18+Inter!H18+Foreign!H18</f>
        <v>112</v>
      </c>
      <c r="I18" s="18">
        <f>((SQRT((Intra!I18/1.645)^2+(Inter!I18/1.645)^2+(Foreign!I18/1.645)^2))*1.645)</f>
        <v>115.93101396951552</v>
      </c>
      <c r="K18" s="21"/>
    </row>
    <row r="19" spans="1:11" s="2" customFormat="1" ht="14.25">
      <c r="A19" s="43" t="s">
        <v>16</v>
      </c>
      <c r="B19" s="9">
        <f>Intra!B19+Inter!B19+Foreign!B19</f>
        <v>158</v>
      </c>
      <c r="C19" s="10">
        <f>((SQRT((Intra!C19/1.645)^2+(Inter!C19/1.645)^2+(Foreign!C19/1.645)^2))*1.645)</f>
        <v>127.57742747053649</v>
      </c>
      <c r="D19" s="11">
        <f t="shared" si="2"/>
        <v>0.17752808988764046</v>
      </c>
      <c r="E19" s="9">
        <f>Intra!E19+Inter!E19+Foreign!E19</f>
        <v>0</v>
      </c>
      <c r="F19" s="10">
        <f>((SQRT((Intra!F19/1.645)^2+(Inter!F19/1.645)^2+(Foreign!F19/1.645)^2))*1.645)</f>
        <v>0</v>
      </c>
      <c r="G19" s="1">
        <f t="shared" si="3"/>
        <v>0</v>
      </c>
      <c r="H19" s="17">
        <f>Intra!H19+Inter!H19+Foreign!H19</f>
        <v>158</v>
      </c>
      <c r="I19" s="18">
        <f>((SQRT((Intra!I19/1.645)^2+(Inter!I19/1.645)^2+(Foreign!I19/1.645)^2))*1.645)</f>
        <v>127.57742747053649</v>
      </c>
      <c r="K19" s="21"/>
    </row>
    <row r="20" spans="1:11" s="2" customFormat="1" ht="14.25">
      <c r="A20" s="43" t="s">
        <v>17</v>
      </c>
      <c r="B20" s="9">
        <f>Intra!B20+Inter!B20+Foreign!B20</f>
        <v>55</v>
      </c>
      <c r="C20" s="10">
        <f>((SQRT((Intra!C20/1.645)^2+(Inter!C20/1.645)^2+(Foreign!C20/1.645)^2))*1.645)</f>
        <v>40.311288741492746</v>
      </c>
      <c r="D20" s="11">
        <f t="shared" si="2"/>
        <v>0.06179775280898876</v>
      </c>
      <c r="E20" s="9">
        <f>Intra!E20+Inter!E20+Foreign!E20</f>
        <v>114</v>
      </c>
      <c r="F20" s="10">
        <f>((SQRT((Intra!F20/1.645)^2+(Inter!F20/1.645)^2+(Foreign!F20/1.645)^2))*1.645)</f>
        <v>137</v>
      </c>
      <c r="G20" s="1">
        <f t="shared" si="3"/>
        <v>0.3392857142857143</v>
      </c>
      <c r="H20" s="17">
        <f>Intra!H20+Inter!H20+Foreign!H20</f>
        <v>-59</v>
      </c>
      <c r="I20" s="18">
        <f>((SQRT((Intra!I20/1.645)^2+(Inter!I20/1.645)^2+(Foreign!I20/1.645)^2))*1.645)</f>
        <v>142.80756282494283</v>
      </c>
      <c r="K20" s="21"/>
    </row>
    <row r="21" spans="1:11" s="2" customFormat="1" ht="14.25">
      <c r="A21" s="43" t="s">
        <v>18</v>
      </c>
      <c r="B21" s="9">
        <f>Intra!B21+Inter!B21+Foreign!B21</f>
        <v>252</v>
      </c>
      <c r="C21" s="10">
        <f>((SQRT((Intra!C21/1.645)^2+(Inter!C21/1.645)^2+(Foreign!C21/1.645)^2))*1.645)</f>
        <v>208.67678356731494</v>
      </c>
      <c r="D21" s="11">
        <f t="shared" si="2"/>
        <v>0.28314606741573034</v>
      </c>
      <c r="E21" s="9">
        <f>Intra!E21+Inter!E21+Foreign!E21</f>
        <v>48</v>
      </c>
      <c r="F21" s="10">
        <f>((SQRT((Intra!F21/1.645)^2+(Inter!F21/1.645)^2+(Foreign!F21/1.645)^2))*1.645)</f>
        <v>47</v>
      </c>
      <c r="G21" s="1">
        <f t="shared" si="3"/>
        <v>0.14285714285714285</v>
      </c>
      <c r="H21" s="17">
        <f>Intra!H21+Inter!H21+Foreign!H21</f>
        <v>204</v>
      </c>
      <c r="I21" s="18">
        <f>((SQRT((Intra!I21/1.645)^2+(Inter!I21/1.645)^2+(Foreign!I21/1.645)^2))*1.645)</f>
        <v>213.9041841572997</v>
      </c>
      <c r="K21" s="21"/>
    </row>
    <row r="22" spans="1:11" s="2" customFormat="1" ht="14.25">
      <c r="A22" s="43" t="s">
        <v>19</v>
      </c>
      <c r="B22" s="9">
        <f>Intra!B22+Inter!B22+Foreign!B22</f>
        <v>84</v>
      </c>
      <c r="C22" s="10">
        <f>((SQRT((Intra!C22/1.645)^2+(Inter!C22/1.645)^2+(Foreign!C22/1.645)^2))*1.645)</f>
        <v>58.41232746604093</v>
      </c>
      <c r="D22" s="11">
        <f t="shared" si="2"/>
        <v>0.09438202247191012</v>
      </c>
      <c r="E22" s="9">
        <f>Intra!E22+Inter!E22+Foreign!E22</f>
        <v>83</v>
      </c>
      <c r="F22" s="10">
        <f>((SQRT((Intra!F22/1.645)^2+(Inter!F22/1.645)^2+(Foreign!F22/1.645)^2))*1.645)</f>
        <v>85</v>
      </c>
      <c r="G22" s="1">
        <f t="shared" si="3"/>
        <v>0.24702380952380953</v>
      </c>
      <c r="H22" s="17">
        <f>Intra!H22+Inter!H22+Foreign!H22</f>
        <v>1</v>
      </c>
      <c r="I22" s="18">
        <f>((SQRT((Intra!I22/1.645)^2+(Inter!I22/1.645)^2+(Foreign!I22/1.645)^2))*1.645)</f>
        <v>103.13583276436952</v>
      </c>
      <c r="K22" s="21"/>
    </row>
    <row r="23" spans="1:11" s="2" customFormat="1" ht="14.25">
      <c r="A23" s="43" t="s">
        <v>20</v>
      </c>
      <c r="B23" s="9">
        <f>Intra!B23+Inter!B23+Foreign!B23</f>
        <v>23</v>
      </c>
      <c r="C23" s="10">
        <f>((SQRT((Intra!C23/1.645)^2+(Inter!C23/1.645)^2+(Foreign!C23/1.645)^2))*1.645)</f>
        <v>32.14031735997639</v>
      </c>
      <c r="D23" s="11">
        <f t="shared" si="2"/>
        <v>0.025842696629213482</v>
      </c>
      <c r="E23" s="9">
        <f>Intra!E23+Inter!E23+Foreign!E23</f>
        <v>40</v>
      </c>
      <c r="F23" s="10">
        <f>((SQRT((Intra!F23/1.645)^2+(Inter!F23/1.645)^2+(Foreign!F23/1.645)^2))*1.645)</f>
        <v>43</v>
      </c>
      <c r="G23" s="1">
        <f t="shared" si="3"/>
        <v>0.11904761904761904</v>
      </c>
      <c r="H23" s="17">
        <f>Intra!H23+Inter!H23+Foreign!H23</f>
        <v>-17</v>
      </c>
      <c r="I23" s="18">
        <f>((SQRT((Intra!I23/1.645)^2+(Inter!I23/1.645)^2+(Foreign!I23/1.645)^2))*1.645)</f>
        <v>53.68426212587819</v>
      </c>
      <c r="K23" s="21"/>
    </row>
    <row r="24" spans="1:11" s="2" customFormat="1" ht="14.25">
      <c r="A24" s="43" t="s">
        <v>21</v>
      </c>
      <c r="B24" s="9">
        <f>Intra!B24+Inter!B24+Foreign!B24</f>
        <v>81</v>
      </c>
      <c r="C24" s="10">
        <f>((SQRT((Intra!C24/1.645)^2+(Inter!C24/1.645)^2+(Foreign!C24/1.645)^2))*1.645)</f>
        <v>91.21403400793105</v>
      </c>
      <c r="D24" s="11">
        <f t="shared" si="2"/>
        <v>0.09101123595505618</v>
      </c>
      <c r="E24" s="9">
        <f>Intra!E24+Inter!E24+Foreign!E24</f>
        <v>28</v>
      </c>
      <c r="F24" s="10">
        <f>((SQRT((Intra!F24/1.645)^2+(Inter!F24/1.645)^2+(Foreign!F24/1.645)^2))*1.645)</f>
        <v>52</v>
      </c>
      <c r="G24" s="1">
        <f t="shared" si="3"/>
        <v>0.08333333333333333</v>
      </c>
      <c r="H24" s="17">
        <f>Intra!H24+Inter!H24+Foreign!H24</f>
        <v>53</v>
      </c>
      <c r="I24" s="18">
        <f>((SQRT((Intra!I24/1.645)^2+(Inter!I24/1.645)^2+(Foreign!I24/1.645)^2))*1.645)</f>
        <v>104.99523798725349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1211</v>
      </c>
      <c r="C27" s="10">
        <f>((SQRT((Intra!C27/1.645)^2+(Inter!C27/1.645)^2+(Foreign!C27/1.645)^2))*1.645)</f>
        <v>281.3965173913849</v>
      </c>
      <c r="D27" s="11">
        <f>B27/B$27</f>
        <v>1</v>
      </c>
      <c r="E27" s="9">
        <f>Intra!E27+Inter!E27+Foreign!E27</f>
        <v>386</v>
      </c>
      <c r="F27" s="10">
        <f>((SQRT((Intra!F27/1.645)^2+(Inter!F27/1.645)^2+(Foreign!F27/1.645)^2))*1.645)</f>
        <v>141.4390328021229</v>
      </c>
      <c r="G27" s="1">
        <f>E27/E$27</f>
        <v>1</v>
      </c>
      <c r="H27" s="17">
        <f>Intra!H27+Inter!H27+Foreign!H27</f>
        <v>825</v>
      </c>
      <c r="I27" s="18">
        <f>((SQRT((Intra!I27/1.645)^2+(Inter!I27/1.645)^2+(Foreign!I27/1.645)^2))*1.645)</f>
        <v>314.9428519588912</v>
      </c>
      <c r="K27" s="21"/>
    </row>
    <row r="28" spans="1:11" ht="14.25">
      <c r="A28" s="43" t="s">
        <v>22</v>
      </c>
      <c r="B28" s="9">
        <f>Intra!B28+Inter!B28+Foreign!B28</f>
        <v>140</v>
      </c>
      <c r="C28" s="10">
        <f>((SQRT((Intra!C28/1.645)^2+(Inter!C28/1.645)^2+(Foreign!C28/1.645)^2))*1.645)</f>
        <v>83.21658488546619</v>
      </c>
      <c r="D28" s="11">
        <f aca="true" t="shared" si="4" ref="D28:D36">B28/B$27</f>
        <v>0.11560693641618497</v>
      </c>
      <c r="E28" s="9">
        <f>Intra!E28+Inter!E28+Foreign!E28</f>
        <v>43</v>
      </c>
      <c r="F28" s="10">
        <f>((SQRT((Intra!F28/1.645)^2+(Inter!F28/1.645)^2+(Foreign!F28/1.645)^2))*1.645)</f>
        <v>38.2099463490856</v>
      </c>
      <c r="G28" s="1">
        <f aca="true" t="shared" si="5" ref="G28:G36">E28/E$27</f>
        <v>0.11139896373056994</v>
      </c>
      <c r="H28" s="17">
        <f>Intra!H28+Inter!H28+Foreign!H28</f>
        <v>97</v>
      </c>
      <c r="I28" s="18">
        <f>((SQRT((Intra!I28/1.645)^2+(Inter!I28/1.645)^2+(Foreign!I28/1.645)^2))*1.645)</f>
        <v>91.56964562561112</v>
      </c>
      <c r="K28" s="21"/>
    </row>
    <row r="29" spans="1:11" ht="14.25">
      <c r="A29" s="43" t="s">
        <v>23</v>
      </c>
      <c r="B29" s="9">
        <f>Intra!B29+Inter!B29+Foreign!B29</f>
        <v>440</v>
      </c>
      <c r="C29" s="10">
        <f>((SQRT((Intra!C29/1.645)^2+(Inter!C29/1.645)^2+(Foreign!C29/1.645)^2))*1.645)</f>
        <v>170.6985647274165</v>
      </c>
      <c r="D29" s="11">
        <f t="shared" si="4"/>
        <v>0.3633360858794385</v>
      </c>
      <c r="E29" s="9">
        <f>Intra!E29+Inter!E29+Foreign!E29</f>
        <v>143</v>
      </c>
      <c r="F29" s="10">
        <f>((SQRT((Intra!F29/1.645)^2+(Inter!F29/1.645)^2+(Foreign!F29/1.645)^2))*1.645)</f>
        <v>108.4665847162157</v>
      </c>
      <c r="G29" s="1">
        <f t="shared" si="5"/>
        <v>0.3704663212435233</v>
      </c>
      <c r="H29" s="17">
        <f>Intra!H29+Inter!H29+Foreign!H29</f>
        <v>297</v>
      </c>
      <c r="I29" s="18">
        <f>((SQRT((Intra!I29/1.645)^2+(Inter!I29/1.645)^2+(Foreign!I29/1.645)^2))*1.645)</f>
        <v>202.24490104820936</v>
      </c>
      <c r="K29" s="21"/>
    </row>
    <row r="30" spans="1:11" ht="14.25">
      <c r="A30" s="43" t="s">
        <v>14</v>
      </c>
      <c r="B30" s="9">
        <f>Intra!B30+Inter!B30+Foreign!B30</f>
        <v>168</v>
      </c>
      <c r="C30" s="10">
        <f>((SQRT((Intra!C30/1.645)^2+(Inter!C30/1.645)^2+(Foreign!C30/1.645)^2))*1.645)</f>
        <v>110.60289327137876</v>
      </c>
      <c r="D30" s="11">
        <f t="shared" si="4"/>
        <v>0.13872832369942195</v>
      </c>
      <c r="E30" s="9">
        <f>Intra!E30+Inter!E30+Foreign!E30</f>
        <v>14</v>
      </c>
      <c r="F30" s="10">
        <f>((SQRT((Intra!F30/1.645)^2+(Inter!F30/1.645)^2+(Foreign!F30/1.645)^2))*1.645)</f>
        <v>19</v>
      </c>
      <c r="G30" s="1">
        <f t="shared" si="5"/>
        <v>0.03626943005181347</v>
      </c>
      <c r="H30" s="17">
        <f>Intra!H30+Inter!H30+Foreign!H30</f>
        <v>154</v>
      </c>
      <c r="I30" s="18">
        <f>((SQRT((Intra!I30/1.645)^2+(Inter!I30/1.645)^2+(Foreign!I30/1.645)^2))*1.645)</f>
        <v>112.22299229658778</v>
      </c>
      <c r="K30" s="21"/>
    </row>
    <row r="31" spans="1:11" s="2" customFormat="1" ht="14.25">
      <c r="A31" s="43" t="s">
        <v>15</v>
      </c>
      <c r="B31" s="9">
        <f>Intra!B31+Inter!B31+Foreign!B31</f>
        <v>54</v>
      </c>
      <c r="C31" s="10">
        <f>((SQRT((Intra!C31/1.645)^2+(Inter!C31/1.645)^2+(Foreign!C31/1.645)^2))*1.645)</f>
        <v>47.75981574503822</v>
      </c>
      <c r="D31" s="11">
        <f t="shared" si="4"/>
        <v>0.04459124690338563</v>
      </c>
      <c r="E31" s="9">
        <f>Intra!E31+Inter!E31+Foreign!E31</f>
        <v>38</v>
      </c>
      <c r="F31" s="10">
        <f>((SQRT((Intra!F31/1.645)^2+(Inter!F31/1.645)^2+(Foreign!F31/1.645)^2))*1.645)</f>
        <v>33</v>
      </c>
      <c r="G31" s="1">
        <f t="shared" si="5"/>
        <v>0.09844559585492228</v>
      </c>
      <c r="H31" s="17">
        <f>Intra!H31+Inter!H31+Foreign!H31</f>
        <v>16</v>
      </c>
      <c r="I31" s="18">
        <f>((SQRT((Intra!I31/1.645)^2+(Inter!I31/1.645)^2+(Foreign!I31/1.645)^2))*1.645)</f>
        <v>58.05170109479997</v>
      </c>
      <c r="K31" s="21"/>
    </row>
    <row r="32" spans="1:11" s="2" customFormat="1" ht="14.25">
      <c r="A32" s="43" t="s">
        <v>16</v>
      </c>
      <c r="B32" s="9">
        <f>Intra!B32+Inter!B32+Foreign!B32</f>
        <v>145</v>
      </c>
      <c r="C32" s="10">
        <f>((SQRT((Intra!C32/1.645)^2+(Inter!C32/1.645)^2+(Foreign!C32/1.645)^2))*1.645)</f>
        <v>110.3675676999362</v>
      </c>
      <c r="D32" s="11">
        <f t="shared" si="4"/>
        <v>0.11973575557390587</v>
      </c>
      <c r="E32" s="9">
        <f>Intra!E32+Inter!E32+Foreign!E32</f>
        <v>33</v>
      </c>
      <c r="F32" s="10">
        <f>((SQRT((Intra!F32/1.645)^2+(Inter!F32/1.645)^2+(Foreign!F32/1.645)^2))*1.645)</f>
        <v>26</v>
      </c>
      <c r="G32" s="1">
        <f t="shared" si="5"/>
        <v>0.08549222797927461</v>
      </c>
      <c r="H32" s="17">
        <f>Intra!H32+Inter!H32+Foreign!H32</f>
        <v>112</v>
      </c>
      <c r="I32" s="18">
        <f>((SQRT((Intra!I32/1.645)^2+(Inter!I32/1.645)^2+(Foreign!I32/1.645)^2))*1.645)</f>
        <v>113.38871196022998</v>
      </c>
      <c r="K32" s="21"/>
    </row>
    <row r="33" spans="1:11" s="2" customFormat="1" ht="14.25">
      <c r="A33" s="43" t="s">
        <v>17</v>
      </c>
      <c r="B33" s="9">
        <f>Intra!B33+Inter!B33+Foreign!B33</f>
        <v>144</v>
      </c>
      <c r="C33" s="10">
        <f>((SQRT((Intra!C33/1.645)^2+(Inter!C33/1.645)^2+(Foreign!C33/1.645)^2))*1.645)</f>
        <v>101.55294185792945</v>
      </c>
      <c r="D33" s="11">
        <f t="shared" si="4"/>
        <v>0.11890999174236168</v>
      </c>
      <c r="E33" s="9">
        <f>Intra!E33+Inter!E33+Foreign!E33</f>
        <v>67</v>
      </c>
      <c r="F33" s="10">
        <f>((SQRT((Intra!F33/1.645)^2+(Inter!F33/1.645)^2+(Foreign!F33/1.645)^2))*1.645)</f>
        <v>49.64876634922563</v>
      </c>
      <c r="G33" s="1">
        <f t="shared" si="5"/>
        <v>0.17357512953367876</v>
      </c>
      <c r="H33" s="17">
        <f>Intra!H33+Inter!H33+Foreign!H33</f>
        <v>77</v>
      </c>
      <c r="I33" s="18">
        <f>((SQRT((Intra!I33/1.645)^2+(Inter!I33/1.645)^2+(Foreign!I33/1.645)^2))*1.645)</f>
        <v>113.03981599418853</v>
      </c>
      <c r="K33" s="21"/>
    </row>
    <row r="34" spans="1:11" s="2" customFormat="1" ht="14.25">
      <c r="A34" s="43" t="s">
        <v>24</v>
      </c>
      <c r="B34" s="9">
        <f>Intra!B34+Inter!B34+Foreign!B34</f>
        <v>24</v>
      </c>
      <c r="C34" s="10">
        <f>((SQRT((Intra!C34/1.645)^2+(Inter!C34/1.645)^2+(Foreign!C34/1.645)^2))*1.645)</f>
        <v>23.345235059857504</v>
      </c>
      <c r="D34" s="11">
        <f t="shared" si="4"/>
        <v>0.01981833195706028</v>
      </c>
      <c r="E34" s="9">
        <f>Intra!E34+Inter!E34+Foreign!E34</f>
        <v>26</v>
      </c>
      <c r="F34" s="10">
        <f>((SQRT((Intra!F34/1.645)^2+(Inter!F34/1.645)^2+(Foreign!F34/1.645)^2))*1.645)</f>
        <v>30.000000000000004</v>
      </c>
      <c r="G34" s="1">
        <f t="shared" si="5"/>
        <v>0.06735751295336788</v>
      </c>
      <c r="H34" s="17">
        <f>Intra!H34+Inter!H34+Foreign!H34</f>
        <v>-2</v>
      </c>
      <c r="I34" s="18">
        <f>((SQRT((Intra!I34/1.645)^2+(Inter!I34/1.645)^2+(Foreign!I34/1.645)^2))*1.645)</f>
        <v>38.01315561749643</v>
      </c>
      <c r="K34" s="21"/>
    </row>
    <row r="35" spans="1:11" s="2" customFormat="1" ht="14.25">
      <c r="A35" s="43" t="s">
        <v>25</v>
      </c>
      <c r="B35" s="9">
        <f>Intra!B35+Inter!B35+Foreign!B35</f>
        <v>0</v>
      </c>
      <c r="C35" s="10">
        <f>((SQRT((Intra!C35/1.645)^2+(Inter!C35/1.645)^2+(Foreign!C35/1.645)^2))*1.645)</f>
        <v>0</v>
      </c>
      <c r="D35" s="11">
        <f t="shared" si="4"/>
        <v>0</v>
      </c>
      <c r="E35" s="9">
        <f>Intra!E35+Inter!E35+Foreign!E35</f>
        <v>0</v>
      </c>
      <c r="F35" s="10">
        <f>((SQRT((Intra!F35/1.645)^2+(Inter!F35/1.645)^2+(Foreign!F35/1.645)^2))*1.645)</f>
        <v>0</v>
      </c>
      <c r="G35" s="1">
        <f t="shared" si="5"/>
        <v>0</v>
      </c>
      <c r="H35" s="17">
        <f>Intra!H35+Inter!H35+Foreign!H35</f>
        <v>0</v>
      </c>
      <c r="I35" s="18">
        <f>((SQRT((Intra!I35/1.645)^2+(Inter!I35/1.645)^2+(Foreign!I35/1.645)^2))*1.645)</f>
        <v>0</v>
      </c>
      <c r="K35" s="21"/>
    </row>
    <row r="36" spans="1:11" s="2" customFormat="1" ht="14.25">
      <c r="A36" s="43" t="s">
        <v>26</v>
      </c>
      <c r="B36" s="9">
        <f>Intra!B36+Inter!B36+Foreign!B36</f>
        <v>96</v>
      </c>
      <c r="C36" s="10">
        <f>((SQRT((Intra!C36/1.645)^2+(Inter!C36/1.645)^2+(Foreign!C36/1.645)^2))*1.645)</f>
        <v>71.16881339463235</v>
      </c>
      <c r="D36" s="11">
        <f t="shared" si="4"/>
        <v>0.07927332782824112</v>
      </c>
      <c r="E36" s="9">
        <f>Intra!E36+Inter!E36+Foreign!E36</f>
        <v>22</v>
      </c>
      <c r="F36" s="10">
        <f>((SQRT((Intra!F36/1.645)^2+(Inter!F36/1.645)^2+(Foreign!F36/1.645)^2))*1.645)</f>
        <v>36</v>
      </c>
      <c r="G36" s="1">
        <f t="shared" si="5"/>
        <v>0.05699481865284974</v>
      </c>
      <c r="H36" s="17">
        <f>Intra!H36+Inter!H36+Foreign!H36</f>
        <v>74</v>
      </c>
      <c r="I36" s="18">
        <f>((SQRT((Intra!I36/1.645)^2+(Inter!I36/1.645)^2+(Foreign!I36/1.645)^2))*1.645)</f>
        <v>79.75587752636164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27" sqref="E27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389</v>
      </c>
      <c r="C7" s="19">
        <v>167</v>
      </c>
      <c r="D7" s="11">
        <f aca="true" t="shared" si="0" ref="D7:D12">B7/B$7</f>
        <v>1</v>
      </c>
      <c r="E7" s="9">
        <v>226</v>
      </c>
      <c r="F7" s="10">
        <v>94</v>
      </c>
      <c r="G7" s="1">
        <f aca="true" t="shared" si="1" ref="G7:G12">E7/E$7</f>
        <v>1</v>
      </c>
      <c r="H7" s="17">
        <f aca="true" t="shared" si="2" ref="H7:H12">B7-E7</f>
        <v>163</v>
      </c>
      <c r="I7" s="18">
        <f aca="true" t="shared" si="3" ref="I7:I12">((SQRT((C7/1.645)^2+(F7/1.645)^2)))*1.645</f>
        <v>191.637678967368</v>
      </c>
    </row>
    <row r="8" spans="1:9" ht="14.25">
      <c r="A8" s="37" t="s">
        <v>8</v>
      </c>
      <c r="B8" s="9">
        <v>185</v>
      </c>
      <c r="C8" s="19">
        <v>127</v>
      </c>
      <c r="D8" s="11">
        <f t="shared" si="0"/>
        <v>0.4755784061696658</v>
      </c>
      <c r="E8" s="9">
        <v>48</v>
      </c>
      <c r="F8" s="10">
        <v>41</v>
      </c>
      <c r="G8" s="1">
        <f t="shared" si="1"/>
        <v>0.21238938053097345</v>
      </c>
      <c r="H8" s="17">
        <f t="shared" si="2"/>
        <v>137</v>
      </c>
      <c r="I8" s="18">
        <f t="shared" si="3"/>
        <v>133.4541119636259</v>
      </c>
    </row>
    <row r="9" spans="1:9" ht="14.25">
      <c r="A9" s="37" t="s">
        <v>9</v>
      </c>
      <c r="B9" s="9">
        <v>137</v>
      </c>
      <c r="C9" s="10">
        <v>99</v>
      </c>
      <c r="D9" s="11">
        <f t="shared" si="0"/>
        <v>0.35218508997429304</v>
      </c>
      <c r="E9" s="9">
        <v>46</v>
      </c>
      <c r="F9" s="10">
        <v>38</v>
      </c>
      <c r="G9" s="1">
        <f t="shared" si="1"/>
        <v>0.20353982300884957</v>
      </c>
      <c r="H9" s="17">
        <f t="shared" si="2"/>
        <v>91</v>
      </c>
      <c r="I9" s="18">
        <f t="shared" si="3"/>
        <v>106.04244433244642</v>
      </c>
    </row>
    <row r="10" spans="1:9" ht="14.25">
      <c r="A10" s="37" t="s">
        <v>10</v>
      </c>
      <c r="B10" s="9">
        <v>22</v>
      </c>
      <c r="C10" s="19">
        <v>21</v>
      </c>
      <c r="D10" s="11">
        <f t="shared" si="0"/>
        <v>0.056555269922879174</v>
      </c>
      <c r="E10" s="9">
        <v>37</v>
      </c>
      <c r="F10" s="10">
        <v>40</v>
      </c>
      <c r="G10" s="1">
        <f t="shared" si="1"/>
        <v>0.16371681415929204</v>
      </c>
      <c r="H10" s="17">
        <f t="shared" si="2"/>
        <v>-15</v>
      </c>
      <c r="I10" s="18">
        <f t="shared" si="3"/>
        <v>45.17742799230607</v>
      </c>
    </row>
    <row r="11" spans="1:9" ht="14.25">
      <c r="A11" s="37" t="s">
        <v>11</v>
      </c>
      <c r="B11" s="9">
        <v>17</v>
      </c>
      <c r="C11" s="10">
        <v>27</v>
      </c>
      <c r="D11" s="11">
        <f t="shared" si="0"/>
        <v>0.043701799485861184</v>
      </c>
      <c r="E11" s="9">
        <v>47</v>
      </c>
      <c r="F11" s="10">
        <v>46</v>
      </c>
      <c r="G11" s="1">
        <f t="shared" si="1"/>
        <v>0.2079646017699115</v>
      </c>
      <c r="H11" s="17">
        <f t="shared" si="2"/>
        <v>-30</v>
      </c>
      <c r="I11" s="18">
        <f t="shared" si="3"/>
        <v>53.33854141237835</v>
      </c>
    </row>
    <row r="12" spans="1:9" ht="14.25">
      <c r="A12" s="37" t="s">
        <v>12</v>
      </c>
      <c r="B12" s="9">
        <v>28</v>
      </c>
      <c r="C12" s="10">
        <v>30</v>
      </c>
      <c r="D12" s="11">
        <f t="shared" si="0"/>
        <v>0.07197943444730077</v>
      </c>
      <c r="E12" s="9">
        <v>48</v>
      </c>
      <c r="F12" s="10">
        <v>45</v>
      </c>
      <c r="G12" s="1">
        <f t="shared" si="1"/>
        <v>0.21238938053097345</v>
      </c>
      <c r="H12" s="17">
        <f t="shared" si="2"/>
        <v>-20</v>
      </c>
      <c r="I12" s="18">
        <f t="shared" si="3"/>
        <v>54.083269131959845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524</v>
      </c>
      <c r="C15" s="10">
        <v>258</v>
      </c>
      <c r="D15" s="11">
        <f>B15/B$15</f>
        <v>1</v>
      </c>
      <c r="E15" s="9">
        <v>336</v>
      </c>
      <c r="F15" s="10">
        <v>185</v>
      </c>
      <c r="G15" s="1">
        <f>E15/E$15</f>
        <v>1</v>
      </c>
      <c r="H15" s="17">
        <f>B15-E15</f>
        <v>188</v>
      </c>
      <c r="I15" s="18">
        <f aca="true" t="shared" si="4" ref="I15:I24">((SQRT((C15/1.645)^2+(F15/1.645)^2)))*1.645</f>
        <v>317.47283348343365</v>
      </c>
    </row>
    <row r="16" spans="1:9" ht="14.25">
      <c r="A16" s="37" t="s">
        <v>13</v>
      </c>
      <c r="B16" s="9">
        <v>4</v>
      </c>
      <c r="C16" s="10">
        <v>7</v>
      </c>
      <c r="D16" s="11">
        <f aca="true" t="shared" si="5" ref="D16:D24">B16/B$15</f>
        <v>0.007633587786259542</v>
      </c>
      <c r="E16" s="9">
        <v>0</v>
      </c>
      <c r="F16" s="10">
        <v>0</v>
      </c>
      <c r="G16" s="1">
        <f aca="true" t="shared" si="6" ref="G16:G24">E16/E$15</f>
        <v>0</v>
      </c>
      <c r="H16" s="17">
        <f aca="true" t="shared" si="7" ref="H16:H24">B16-E16</f>
        <v>4</v>
      </c>
      <c r="I16" s="18">
        <f t="shared" si="4"/>
        <v>7</v>
      </c>
    </row>
    <row r="17" spans="1:9" ht="14.25">
      <c r="A17" s="37" t="s">
        <v>14</v>
      </c>
      <c r="B17" s="9">
        <v>48</v>
      </c>
      <c r="C17" s="10">
        <v>55</v>
      </c>
      <c r="D17" s="11">
        <f t="shared" si="5"/>
        <v>0.0916030534351145</v>
      </c>
      <c r="E17" s="9">
        <v>0</v>
      </c>
      <c r="F17" s="10">
        <v>0</v>
      </c>
      <c r="G17" s="1">
        <f t="shared" si="6"/>
        <v>0</v>
      </c>
      <c r="H17" s="17">
        <f t="shared" si="7"/>
        <v>48</v>
      </c>
      <c r="I17" s="18">
        <f t="shared" si="4"/>
        <v>54.99999999999999</v>
      </c>
    </row>
    <row r="18" spans="1:9" ht="14.25">
      <c r="A18" s="37" t="s">
        <v>15</v>
      </c>
      <c r="B18" s="9">
        <v>65</v>
      </c>
      <c r="C18" s="10">
        <v>64</v>
      </c>
      <c r="D18" s="11">
        <f t="shared" si="5"/>
        <v>0.12404580152671756</v>
      </c>
      <c r="E18" s="9">
        <v>23</v>
      </c>
      <c r="F18" s="10">
        <v>40</v>
      </c>
      <c r="G18" s="1">
        <f t="shared" si="6"/>
        <v>0.06845238095238096</v>
      </c>
      <c r="H18" s="17">
        <f t="shared" si="7"/>
        <v>42</v>
      </c>
      <c r="I18" s="18">
        <f t="shared" si="4"/>
        <v>75.47184905645283</v>
      </c>
    </row>
    <row r="19" spans="1:9" ht="14.25">
      <c r="A19" s="37" t="s">
        <v>16</v>
      </c>
      <c r="B19" s="9">
        <v>138</v>
      </c>
      <c r="C19" s="10">
        <v>124</v>
      </c>
      <c r="D19" s="11">
        <f t="shared" si="5"/>
        <v>0.2633587786259542</v>
      </c>
      <c r="E19" s="9">
        <v>0</v>
      </c>
      <c r="F19" s="10">
        <v>0</v>
      </c>
      <c r="G19" s="1">
        <f t="shared" si="6"/>
        <v>0</v>
      </c>
      <c r="H19" s="17">
        <f t="shared" si="7"/>
        <v>138</v>
      </c>
      <c r="I19" s="18">
        <f t="shared" si="4"/>
        <v>124</v>
      </c>
    </row>
    <row r="20" spans="1:9" ht="14.25">
      <c r="A20" s="37" t="s">
        <v>17</v>
      </c>
      <c r="B20" s="9">
        <v>11</v>
      </c>
      <c r="C20" s="10">
        <v>16</v>
      </c>
      <c r="D20" s="11">
        <f t="shared" si="5"/>
        <v>0.02099236641221374</v>
      </c>
      <c r="E20" s="9">
        <v>114</v>
      </c>
      <c r="F20" s="10">
        <v>137</v>
      </c>
      <c r="G20" s="1">
        <f t="shared" si="6"/>
        <v>0.3392857142857143</v>
      </c>
      <c r="H20" s="17">
        <f t="shared" si="7"/>
        <v>-103</v>
      </c>
      <c r="I20" s="18">
        <f t="shared" si="4"/>
        <v>137.93114224133723</v>
      </c>
    </row>
    <row r="21" spans="1:9" ht="14.25">
      <c r="A21" s="37" t="s">
        <v>18</v>
      </c>
      <c r="B21" s="9">
        <v>210</v>
      </c>
      <c r="C21" s="10">
        <v>205</v>
      </c>
      <c r="D21" s="11">
        <f t="shared" si="5"/>
        <v>0.40076335877862596</v>
      </c>
      <c r="E21" s="9">
        <v>48</v>
      </c>
      <c r="F21" s="10">
        <v>47</v>
      </c>
      <c r="G21" s="1">
        <f t="shared" si="6"/>
        <v>0.14285714285714285</v>
      </c>
      <c r="H21" s="17">
        <f t="shared" si="7"/>
        <v>162</v>
      </c>
      <c r="I21" s="18">
        <f t="shared" si="4"/>
        <v>210.3188056261256</v>
      </c>
    </row>
    <row r="22" spans="1:9" ht="14.25">
      <c r="A22" s="37" t="s">
        <v>19</v>
      </c>
      <c r="B22" s="9">
        <v>30</v>
      </c>
      <c r="C22" s="10">
        <v>36</v>
      </c>
      <c r="D22" s="11">
        <f t="shared" si="5"/>
        <v>0.05725190839694656</v>
      </c>
      <c r="E22" s="9">
        <v>83</v>
      </c>
      <c r="F22" s="10">
        <v>85</v>
      </c>
      <c r="G22" s="1">
        <f t="shared" si="6"/>
        <v>0.24702380952380953</v>
      </c>
      <c r="H22" s="17">
        <f t="shared" si="7"/>
        <v>-53</v>
      </c>
      <c r="I22" s="18">
        <f t="shared" si="4"/>
        <v>92.30926280715279</v>
      </c>
    </row>
    <row r="23" spans="1:9" ht="14.25">
      <c r="A23" s="37" t="s">
        <v>20</v>
      </c>
      <c r="B23" s="9">
        <v>1</v>
      </c>
      <c r="C23" s="10">
        <v>3</v>
      </c>
      <c r="D23" s="11">
        <f t="shared" si="5"/>
        <v>0.0019083969465648854</v>
      </c>
      <c r="E23" s="9">
        <v>40</v>
      </c>
      <c r="F23" s="10">
        <v>43</v>
      </c>
      <c r="G23" s="1">
        <f t="shared" si="6"/>
        <v>0.11904761904761904</v>
      </c>
      <c r="H23" s="17">
        <f t="shared" si="7"/>
        <v>-39</v>
      </c>
      <c r="I23" s="18">
        <f t="shared" si="4"/>
        <v>43.10452412450461</v>
      </c>
    </row>
    <row r="24" spans="1:9" ht="14.25">
      <c r="A24" s="37" t="s">
        <v>21</v>
      </c>
      <c r="B24" s="9">
        <v>17</v>
      </c>
      <c r="C24" s="10">
        <v>24</v>
      </c>
      <c r="D24" s="11">
        <f t="shared" si="5"/>
        <v>0.03244274809160305</v>
      </c>
      <c r="E24" s="9">
        <v>28</v>
      </c>
      <c r="F24" s="10">
        <v>52</v>
      </c>
      <c r="G24" s="1">
        <f t="shared" si="6"/>
        <v>0.08333333333333333</v>
      </c>
      <c r="H24" s="17">
        <f t="shared" si="7"/>
        <v>-11</v>
      </c>
      <c r="I24" s="18">
        <f t="shared" si="4"/>
        <v>57.271284253105414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715</v>
      </c>
      <c r="C27" s="10">
        <v>228</v>
      </c>
      <c r="D27" s="1">
        <f>B27/B$27</f>
        <v>1</v>
      </c>
      <c r="E27" s="9">
        <v>344</v>
      </c>
      <c r="F27" s="10">
        <v>138</v>
      </c>
      <c r="G27" s="1">
        <f>E27/E$27</f>
        <v>1</v>
      </c>
      <c r="H27" s="17">
        <f>B27-E27</f>
        <v>371</v>
      </c>
      <c r="I27" s="18">
        <f>((SQRT((C27/1.645)^2+(F27/1.645)^2)))*1.645</f>
        <v>266.51078777415375</v>
      </c>
    </row>
    <row r="28" spans="1:9" ht="14.25">
      <c r="A28" s="37" t="s">
        <v>22</v>
      </c>
      <c r="B28" s="9">
        <v>66</v>
      </c>
      <c r="C28" s="10">
        <v>45</v>
      </c>
      <c r="D28" s="1">
        <f aca="true" t="shared" si="8" ref="D28:D36">B28/B$27</f>
        <v>0.09230769230769231</v>
      </c>
      <c r="E28" s="9">
        <v>41</v>
      </c>
      <c r="F28" s="10">
        <v>38</v>
      </c>
      <c r="G28" s="1">
        <f aca="true" t="shared" si="9" ref="G28:G36">E28/E$27</f>
        <v>0.11918604651162791</v>
      </c>
      <c r="H28" s="17">
        <f>B28-E28</f>
        <v>25</v>
      </c>
      <c r="I28" s="18">
        <f aca="true" t="shared" si="10" ref="I28:I36">((SQRT((C28/1.645)^2+(F28/1.645)^2)))*1.645</f>
        <v>58.89821729050888</v>
      </c>
    </row>
    <row r="29" spans="1:9" ht="14.25">
      <c r="A29" s="37" t="s">
        <v>23</v>
      </c>
      <c r="B29" s="9">
        <v>304</v>
      </c>
      <c r="C29" s="10">
        <v>155</v>
      </c>
      <c r="D29" s="1">
        <f t="shared" si="8"/>
        <v>0.4251748251748252</v>
      </c>
      <c r="E29" s="9">
        <v>122</v>
      </c>
      <c r="F29" s="10">
        <v>106</v>
      </c>
      <c r="G29" s="1">
        <f t="shared" si="9"/>
        <v>0.3546511627906977</v>
      </c>
      <c r="H29" s="17">
        <f aca="true" t="shared" si="11" ref="H29:H36">B29-E29</f>
        <v>182</v>
      </c>
      <c r="I29" s="18">
        <f t="shared" si="10"/>
        <v>187.77912557044246</v>
      </c>
    </row>
    <row r="30" spans="1:9" ht="14.25">
      <c r="A30" s="37" t="s">
        <v>14</v>
      </c>
      <c r="B30" s="9">
        <v>85</v>
      </c>
      <c r="C30" s="10">
        <v>67</v>
      </c>
      <c r="D30" s="1">
        <f t="shared" si="8"/>
        <v>0.11888111888111888</v>
      </c>
      <c r="E30" s="9">
        <v>0</v>
      </c>
      <c r="F30" s="10">
        <v>0</v>
      </c>
      <c r="G30" s="1">
        <f t="shared" si="9"/>
        <v>0</v>
      </c>
      <c r="H30" s="17">
        <f t="shared" si="11"/>
        <v>85</v>
      </c>
      <c r="I30" s="18">
        <f t="shared" si="10"/>
        <v>67</v>
      </c>
    </row>
    <row r="31" spans="1:9" ht="14.25">
      <c r="A31" s="37" t="s">
        <v>15</v>
      </c>
      <c r="B31" s="9">
        <v>25</v>
      </c>
      <c r="C31" s="10">
        <v>27</v>
      </c>
      <c r="D31" s="1">
        <f t="shared" si="8"/>
        <v>0.03496503496503497</v>
      </c>
      <c r="E31" s="9">
        <v>38</v>
      </c>
      <c r="F31" s="10">
        <v>33</v>
      </c>
      <c r="G31" s="1">
        <f t="shared" si="9"/>
        <v>0.11046511627906977</v>
      </c>
      <c r="H31" s="17">
        <f t="shared" si="11"/>
        <v>-13</v>
      </c>
      <c r="I31" s="18">
        <f t="shared" si="10"/>
        <v>42.638011210655684</v>
      </c>
    </row>
    <row r="32" spans="1:9" ht="14.25">
      <c r="A32" s="37" t="s">
        <v>16</v>
      </c>
      <c r="B32" s="9">
        <v>110</v>
      </c>
      <c r="C32" s="10">
        <v>105</v>
      </c>
      <c r="D32" s="1">
        <f t="shared" si="8"/>
        <v>0.15384615384615385</v>
      </c>
      <c r="E32" s="9">
        <v>33</v>
      </c>
      <c r="F32" s="10">
        <v>26</v>
      </c>
      <c r="G32" s="1">
        <f t="shared" si="9"/>
        <v>0.09593023255813954</v>
      </c>
      <c r="H32" s="17">
        <f t="shared" si="11"/>
        <v>77</v>
      </c>
      <c r="I32" s="18">
        <f t="shared" si="10"/>
        <v>108.17116066678771</v>
      </c>
    </row>
    <row r="33" spans="1:9" ht="14.25">
      <c r="A33" s="37" t="s">
        <v>17</v>
      </c>
      <c r="B33" s="9">
        <v>95</v>
      </c>
      <c r="C33" s="10">
        <v>92</v>
      </c>
      <c r="D33" s="1">
        <f t="shared" si="8"/>
        <v>0.13286713286713286</v>
      </c>
      <c r="E33" s="9">
        <v>62</v>
      </c>
      <c r="F33" s="10">
        <v>49</v>
      </c>
      <c r="G33" s="1">
        <f t="shared" si="9"/>
        <v>0.18023255813953487</v>
      </c>
      <c r="H33" s="17">
        <f t="shared" si="11"/>
        <v>33</v>
      </c>
      <c r="I33" s="18">
        <f t="shared" si="10"/>
        <v>104.23531071570709</v>
      </c>
    </row>
    <row r="34" spans="1:9" ht="14.25">
      <c r="A34" s="37" t="s">
        <v>24</v>
      </c>
      <c r="B34" s="9">
        <v>13</v>
      </c>
      <c r="C34" s="10">
        <v>16</v>
      </c>
      <c r="D34" s="1">
        <f t="shared" si="8"/>
        <v>0.01818181818181818</v>
      </c>
      <c r="E34" s="9">
        <v>26</v>
      </c>
      <c r="F34" s="10">
        <v>30</v>
      </c>
      <c r="G34" s="1">
        <f t="shared" si="9"/>
        <v>0.0755813953488372</v>
      </c>
      <c r="H34" s="17">
        <f t="shared" si="11"/>
        <v>-13</v>
      </c>
      <c r="I34" s="18">
        <f t="shared" si="10"/>
        <v>34</v>
      </c>
    </row>
    <row r="35" spans="1:9" ht="14.25">
      <c r="A35" s="37" t="s">
        <v>25</v>
      </c>
      <c r="B35" s="9">
        <v>0</v>
      </c>
      <c r="C35" s="10">
        <v>0</v>
      </c>
      <c r="D35" s="1">
        <f t="shared" si="8"/>
        <v>0</v>
      </c>
      <c r="E35" s="9">
        <v>0</v>
      </c>
      <c r="F35" s="10">
        <v>0</v>
      </c>
      <c r="G35" s="1">
        <f t="shared" si="9"/>
        <v>0</v>
      </c>
      <c r="H35" s="17">
        <f t="shared" si="11"/>
        <v>0</v>
      </c>
      <c r="I35" s="18">
        <f t="shared" si="10"/>
        <v>0</v>
      </c>
    </row>
    <row r="36" spans="1:9" ht="14.25">
      <c r="A36" s="37" t="s">
        <v>26</v>
      </c>
      <c r="B36" s="9">
        <v>17</v>
      </c>
      <c r="C36" s="10">
        <v>24</v>
      </c>
      <c r="D36" s="1">
        <f t="shared" si="8"/>
        <v>0.023776223776223775</v>
      </c>
      <c r="E36" s="9">
        <v>22</v>
      </c>
      <c r="F36" s="10">
        <v>36</v>
      </c>
      <c r="G36" s="1">
        <f t="shared" si="9"/>
        <v>0.06395348837209303</v>
      </c>
      <c r="H36" s="17">
        <f t="shared" si="11"/>
        <v>-5</v>
      </c>
      <c r="I36" s="18">
        <f t="shared" si="10"/>
        <v>43.26661530556787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E17" sqref="E17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Kent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195</v>
      </c>
      <c r="C7" s="19">
        <v>93</v>
      </c>
      <c r="D7" s="11">
        <f aca="true" t="shared" si="0" ref="D7:D12">B7/B$7</f>
        <v>1</v>
      </c>
      <c r="E7" s="9">
        <v>0</v>
      </c>
      <c r="F7" s="19">
        <v>0</v>
      </c>
      <c r="G7" s="1">
        <v>0</v>
      </c>
      <c r="H7" s="17">
        <f aca="true" t="shared" si="1" ref="H7:H12">B7-E7</f>
        <v>195</v>
      </c>
      <c r="I7" s="18">
        <f aca="true" t="shared" si="2" ref="I7:I12">((SQRT((C7/1.645)^2+(F7/1.645)^2)))*1.645</f>
        <v>93</v>
      </c>
    </row>
    <row r="8" spans="1:9" ht="14.25">
      <c r="A8" s="31" t="s">
        <v>8</v>
      </c>
      <c r="B8" s="19">
        <v>26</v>
      </c>
      <c r="C8" s="19">
        <v>28</v>
      </c>
      <c r="D8" s="11">
        <f t="shared" si="0"/>
        <v>0.13333333333333333</v>
      </c>
      <c r="E8" s="20">
        <v>0</v>
      </c>
      <c r="F8" s="19">
        <v>0</v>
      </c>
      <c r="G8" s="1">
        <v>0</v>
      </c>
      <c r="H8" s="17">
        <f t="shared" si="1"/>
        <v>26</v>
      </c>
      <c r="I8" s="18">
        <f t="shared" si="2"/>
        <v>28</v>
      </c>
    </row>
    <row r="9" spans="1:9" ht="14.25">
      <c r="A9" s="31" t="s">
        <v>9</v>
      </c>
      <c r="B9" s="9">
        <v>29</v>
      </c>
      <c r="C9" s="10">
        <v>32</v>
      </c>
      <c r="D9" s="11">
        <f t="shared" si="0"/>
        <v>0.14871794871794872</v>
      </c>
      <c r="E9" s="9">
        <v>0</v>
      </c>
      <c r="F9" s="10">
        <v>0</v>
      </c>
      <c r="G9" s="1">
        <v>0</v>
      </c>
      <c r="H9" s="17">
        <f t="shared" si="1"/>
        <v>29</v>
      </c>
      <c r="I9" s="18">
        <f t="shared" si="2"/>
        <v>32</v>
      </c>
    </row>
    <row r="10" spans="1:9" ht="14.25">
      <c r="A10" s="31" t="s">
        <v>10</v>
      </c>
      <c r="B10" s="19">
        <v>19</v>
      </c>
      <c r="C10" s="19">
        <v>21</v>
      </c>
      <c r="D10" s="11">
        <f t="shared" si="0"/>
        <v>0.09743589743589744</v>
      </c>
      <c r="E10" s="20">
        <v>0</v>
      </c>
      <c r="F10" s="19">
        <v>0</v>
      </c>
      <c r="G10" s="1">
        <v>0</v>
      </c>
      <c r="H10" s="17">
        <f t="shared" si="1"/>
        <v>19</v>
      </c>
      <c r="I10" s="18">
        <f t="shared" si="2"/>
        <v>21</v>
      </c>
    </row>
    <row r="11" spans="1:9" ht="14.25">
      <c r="A11" s="31" t="s">
        <v>11</v>
      </c>
      <c r="B11" s="9">
        <v>37</v>
      </c>
      <c r="C11" s="10">
        <v>40</v>
      </c>
      <c r="D11" s="11">
        <f t="shared" si="0"/>
        <v>0.18974358974358974</v>
      </c>
      <c r="E11" s="9">
        <v>0</v>
      </c>
      <c r="F11" s="10">
        <v>0</v>
      </c>
      <c r="G11" s="1">
        <v>0</v>
      </c>
      <c r="H11" s="17">
        <f t="shared" si="1"/>
        <v>37</v>
      </c>
      <c r="I11" s="18">
        <f t="shared" si="2"/>
        <v>40</v>
      </c>
    </row>
    <row r="12" spans="1:9" ht="14.25">
      <c r="A12" s="31" t="s">
        <v>12</v>
      </c>
      <c r="B12" s="9">
        <v>84</v>
      </c>
      <c r="C12" s="10">
        <v>69</v>
      </c>
      <c r="D12" s="11">
        <f t="shared" si="0"/>
        <v>0.4307692307692308</v>
      </c>
      <c r="E12" s="9">
        <v>0</v>
      </c>
      <c r="F12" s="10">
        <v>0</v>
      </c>
      <c r="G12" s="1">
        <v>0</v>
      </c>
      <c r="H12" s="17">
        <f t="shared" si="1"/>
        <v>84</v>
      </c>
      <c r="I12" s="18">
        <f t="shared" si="2"/>
        <v>69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366</v>
      </c>
      <c r="C15" s="10">
        <v>163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366</v>
      </c>
      <c r="I15" s="18">
        <f aca="true" t="shared" si="3" ref="I15:I22">((SQRT((C15/1.645)^2+(F15/1.645)^2)))*1.645</f>
        <v>163</v>
      </c>
    </row>
    <row r="16" spans="1:9" ht="14.25">
      <c r="A16" s="31" t="s">
        <v>13</v>
      </c>
      <c r="B16" s="9">
        <v>50</v>
      </c>
      <c r="C16" s="10">
        <v>66</v>
      </c>
      <c r="D16" s="11">
        <f aca="true" t="shared" si="4" ref="D16:D22">B16/B$15</f>
        <v>0.1366120218579235</v>
      </c>
      <c r="E16" s="9">
        <v>0</v>
      </c>
      <c r="F16" s="10">
        <v>0</v>
      </c>
      <c r="G16" s="1">
        <v>0</v>
      </c>
      <c r="H16" s="17">
        <f aca="true" t="shared" si="5" ref="H16:H22">B16-E16</f>
        <v>50</v>
      </c>
      <c r="I16" s="18">
        <f t="shared" si="3"/>
        <v>66</v>
      </c>
    </row>
    <row r="17" spans="1:9" ht="14.25">
      <c r="A17" s="31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31" t="s">
        <v>15</v>
      </c>
      <c r="B18" s="9">
        <v>70</v>
      </c>
      <c r="C18" s="10">
        <v>88</v>
      </c>
      <c r="D18" s="11">
        <f t="shared" si="4"/>
        <v>0.1912568306010929</v>
      </c>
      <c r="E18" s="9">
        <v>0</v>
      </c>
      <c r="F18" s="10">
        <v>0</v>
      </c>
      <c r="G18" s="1">
        <v>0</v>
      </c>
      <c r="H18" s="17">
        <f t="shared" si="5"/>
        <v>70</v>
      </c>
      <c r="I18" s="18">
        <f t="shared" si="3"/>
        <v>88</v>
      </c>
    </row>
    <row r="19" spans="1:9" ht="14.25">
      <c r="A19" s="31" t="s">
        <v>16</v>
      </c>
      <c r="B19" s="9">
        <v>20</v>
      </c>
      <c r="C19" s="10">
        <v>30</v>
      </c>
      <c r="D19" s="11">
        <f t="shared" si="4"/>
        <v>0.0546448087431694</v>
      </c>
      <c r="E19" s="9">
        <v>0</v>
      </c>
      <c r="F19" s="10">
        <v>0</v>
      </c>
      <c r="G19" s="1">
        <v>0</v>
      </c>
      <c r="H19" s="17">
        <f t="shared" si="5"/>
        <v>20</v>
      </c>
      <c r="I19" s="18">
        <f t="shared" si="3"/>
        <v>30.000000000000004</v>
      </c>
    </row>
    <row r="20" spans="1:9" ht="14.25">
      <c r="A20" s="31" t="s">
        <v>17</v>
      </c>
      <c r="B20" s="9">
        <v>44</v>
      </c>
      <c r="C20" s="10">
        <v>37</v>
      </c>
      <c r="D20" s="11">
        <f t="shared" si="4"/>
        <v>0.12021857923497267</v>
      </c>
      <c r="E20" s="9">
        <v>0</v>
      </c>
      <c r="F20" s="10">
        <v>0</v>
      </c>
      <c r="G20" s="1">
        <v>0</v>
      </c>
      <c r="H20" s="17">
        <f t="shared" si="5"/>
        <v>44</v>
      </c>
      <c r="I20" s="18">
        <f t="shared" si="3"/>
        <v>37</v>
      </c>
    </row>
    <row r="21" spans="1:9" ht="14.25">
      <c r="A21" s="31" t="s">
        <v>18</v>
      </c>
      <c r="B21" s="9">
        <v>42</v>
      </c>
      <c r="C21" s="10">
        <v>39</v>
      </c>
      <c r="D21" s="11">
        <f t="shared" si="4"/>
        <v>0.11475409836065574</v>
      </c>
      <c r="E21" s="9">
        <v>0</v>
      </c>
      <c r="F21" s="10">
        <v>0</v>
      </c>
      <c r="G21" s="1">
        <v>0</v>
      </c>
      <c r="H21" s="17">
        <f t="shared" si="5"/>
        <v>42</v>
      </c>
      <c r="I21" s="18">
        <f t="shared" si="3"/>
        <v>39</v>
      </c>
    </row>
    <row r="22" spans="1:9" ht="14.25">
      <c r="A22" s="31" t="s">
        <v>19</v>
      </c>
      <c r="B22" s="9">
        <v>54</v>
      </c>
      <c r="C22" s="10">
        <v>46</v>
      </c>
      <c r="D22" s="11">
        <f t="shared" si="4"/>
        <v>0.14754098360655737</v>
      </c>
      <c r="E22" s="9">
        <v>0</v>
      </c>
      <c r="F22" s="10">
        <v>0</v>
      </c>
      <c r="G22" s="1">
        <v>0</v>
      </c>
      <c r="H22" s="17">
        <f t="shared" si="5"/>
        <v>54</v>
      </c>
      <c r="I22" s="18">
        <f t="shared" si="3"/>
        <v>46</v>
      </c>
    </row>
    <row r="23" spans="1:9" ht="14.25">
      <c r="A23" s="31" t="s">
        <v>20</v>
      </c>
      <c r="B23" s="9">
        <v>22</v>
      </c>
      <c r="C23" s="10">
        <v>32</v>
      </c>
      <c r="D23" s="11">
        <f>B23/B$15</f>
        <v>0.060109289617486336</v>
      </c>
      <c r="E23" s="9">
        <v>0</v>
      </c>
      <c r="F23" s="10">
        <v>0</v>
      </c>
      <c r="G23" s="1">
        <v>0</v>
      </c>
      <c r="H23" s="17">
        <f>B23-E23</f>
        <v>22</v>
      </c>
      <c r="I23" s="18">
        <f>((SQRT((C23/1.645)^2+(F23/1.645)^2)))*1.645</f>
        <v>32</v>
      </c>
    </row>
    <row r="24" spans="1:9" ht="14.25">
      <c r="A24" s="31" t="s">
        <v>21</v>
      </c>
      <c r="B24" s="9">
        <v>64</v>
      </c>
      <c r="C24" s="10">
        <v>88</v>
      </c>
      <c r="D24" s="11">
        <f>B24/B$15</f>
        <v>0.17486338797814208</v>
      </c>
      <c r="E24" s="9">
        <v>0</v>
      </c>
      <c r="F24" s="10">
        <v>0</v>
      </c>
      <c r="G24" s="1">
        <v>0</v>
      </c>
      <c r="H24" s="17">
        <f>B24-E24</f>
        <v>64</v>
      </c>
      <c r="I24" s="18">
        <f>((SQRT((C24/1.645)^2+(F24/1.645)^2)))*1.645</f>
        <v>88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425</v>
      </c>
      <c r="C27" s="10">
        <v>152</v>
      </c>
      <c r="D27" s="11">
        <f>B27/B$27</f>
        <v>1</v>
      </c>
      <c r="E27" s="9">
        <v>42</v>
      </c>
      <c r="F27" s="10">
        <v>31</v>
      </c>
      <c r="G27" s="11">
        <f>E27/E$27</f>
        <v>1</v>
      </c>
      <c r="H27" s="17">
        <f>B27-E27</f>
        <v>383</v>
      </c>
      <c r="I27" s="18">
        <f>((SQRT((C27/1.645)^2+(F27/1.645)^2)))*1.645</f>
        <v>155.12897859523216</v>
      </c>
    </row>
    <row r="28" spans="1:9" ht="14.25">
      <c r="A28" s="31" t="s">
        <v>22</v>
      </c>
      <c r="B28" s="9">
        <v>74</v>
      </c>
      <c r="C28" s="10">
        <v>70</v>
      </c>
      <c r="D28" s="11">
        <f aca="true" t="shared" si="6" ref="D28:D36">B28/B$27</f>
        <v>0.17411764705882352</v>
      </c>
      <c r="E28" s="9">
        <v>2</v>
      </c>
      <c r="F28" s="10">
        <v>4</v>
      </c>
      <c r="G28" s="11">
        <f aca="true" t="shared" si="7" ref="G28:G36">E28/E$27</f>
        <v>0.047619047619047616</v>
      </c>
      <c r="H28" s="17">
        <f>B28-E28</f>
        <v>72</v>
      </c>
      <c r="I28" s="18">
        <f aca="true" t="shared" si="8" ref="I28:I36">((SQRT((C28/1.645)^2+(F28/1.645)^2)))*1.645</f>
        <v>70.11419257183242</v>
      </c>
    </row>
    <row r="29" spans="1:9" ht="14.25">
      <c r="A29" s="31" t="s">
        <v>23</v>
      </c>
      <c r="B29" s="9">
        <v>83</v>
      </c>
      <c r="C29" s="10">
        <v>48</v>
      </c>
      <c r="D29" s="11">
        <f t="shared" si="6"/>
        <v>0.1952941176470588</v>
      </c>
      <c r="E29" s="9">
        <v>21</v>
      </c>
      <c r="F29" s="10">
        <v>23</v>
      </c>
      <c r="G29" s="11">
        <f t="shared" si="7"/>
        <v>0.5</v>
      </c>
      <c r="H29" s="17">
        <f aca="true" t="shared" si="9" ref="H29:H36">B29-E29</f>
        <v>62</v>
      </c>
      <c r="I29" s="18">
        <f t="shared" si="8"/>
        <v>53.22593352868506</v>
      </c>
    </row>
    <row r="30" spans="1:9" ht="14.25">
      <c r="A30" s="31" t="s">
        <v>14</v>
      </c>
      <c r="B30" s="9">
        <v>83</v>
      </c>
      <c r="C30" s="10">
        <v>88</v>
      </c>
      <c r="D30" s="11">
        <f t="shared" si="6"/>
        <v>0.1952941176470588</v>
      </c>
      <c r="E30" s="9">
        <v>14</v>
      </c>
      <c r="F30" s="10">
        <v>19</v>
      </c>
      <c r="G30" s="11">
        <f t="shared" si="7"/>
        <v>0.3333333333333333</v>
      </c>
      <c r="H30" s="17">
        <f t="shared" si="9"/>
        <v>69</v>
      </c>
      <c r="I30" s="18">
        <f t="shared" si="8"/>
        <v>90.02777349240623</v>
      </c>
    </row>
    <row r="31" spans="1:9" ht="14.25">
      <c r="A31" s="31" t="s">
        <v>15</v>
      </c>
      <c r="B31" s="9">
        <v>11</v>
      </c>
      <c r="C31" s="10">
        <v>16</v>
      </c>
      <c r="D31" s="11">
        <f t="shared" si="6"/>
        <v>0.02588235294117647</v>
      </c>
      <c r="E31" s="9">
        <v>0</v>
      </c>
      <c r="F31" s="10">
        <v>0</v>
      </c>
      <c r="G31" s="11">
        <f t="shared" si="7"/>
        <v>0</v>
      </c>
      <c r="H31" s="17">
        <f t="shared" si="9"/>
        <v>11</v>
      </c>
      <c r="I31" s="18">
        <f t="shared" si="8"/>
        <v>16</v>
      </c>
    </row>
    <row r="32" spans="1:9" ht="14.25">
      <c r="A32" s="31" t="s">
        <v>16</v>
      </c>
      <c r="B32" s="9">
        <v>35</v>
      </c>
      <c r="C32" s="10">
        <v>34</v>
      </c>
      <c r="D32" s="11">
        <f t="shared" si="6"/>
        <v>0.08235294117647059</v>
      </c>
      <c r="E32" s="9">
        <v>0</v>
      </c>
      <c r="F32" s="10">
        <v>0</v>
      </c>
      <c r="G32" s="11">
        <f t="shared" si="7"/>
        <v>0</v>
      </c>
      <c r="H32" s="17">
        <f t="shared" si="9"/>
        <v>35</v>
      </c>
      <c r="I32" s="18">
        <f t="shared" si="8"/>
        <v>34</v>
      </c>
    </row>
    <row r="33" spans="1:9" ht="14.25">
      <c r="A33" s="31" t="s">
        <v>17</v>
      </c>
      <c r="B33" s="9">
        <v>49</v>
      </c>
      <c r="C33" s="10">
        <v>43</v>
      </c>
      <c r="D33" s="11">
        <f t="shared" si="6"/>
        <v>0.11529411764705882</v>
      </c>
      <c r="E33" s="9">
        <v>5</v>
      </c>
      <c r="F33" s="10">
        <v>8</v>
      </c>
      <c r="G33" s="11">
        <f t="shared" si="7"/>
        <v>0.11904761904761904</v>
      </c>
      <c r="H33" s="17">
        <f t="shared" si="9"/>
        <v>44</v>
      </c>
      <c r="I33" s="18">
        <f t="shared" si="8"/>
        <v>43.73785545725807</v>
      </c>
    </row>
    <row r="34" spans="1:9" ht="14.25">
      <c r="A34" s="31" t="s">
        <v>24</v>
      </c>
      <c r="B34" s="9">
        <v>11</v>
      </c>
      <c r="C34" s="10">
        <v>17</v>
      </c>
      <c r="D34" s="11">
        <f t="shared" si="6"/>
        <v>0.02588235294117647</v>
      </c>
      <c r="E34" s="9">
        <v>0</v>
      </c>
      <c r="F34" s="10">
        <v>0</v>
      </c>
      <c r="G34" s="11">
        <f t="shared" si="7"/>
        <v>0</v>
      </c>
      <c r="H34" s="17">
        <f t="shared" si="9"/>
        <v>11</v>
      </c>
      <c r="I34" s="18">
        <f t="shared" si="8"/>
        <v>17</v>
      </c>
    </row>
    <row r="35" spans="1:9" ht="14.25">
      <c r="A35" s="31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1">
        <f t="shared" si="7"/>
        <v>0</v>
      </c>
      <c r="H35" s="17">
        <f t="shared" si="9"/>
        <v>0</v>
      </c>
      <c r="I35" s="18">
        <f t="shared" si="8"/>
        <v>0</v>
      </c>
    </row>
    <row r="36" spans="1:9" ht="14.25">
      <c r="A36" s="31" t="s">
        <v>26</v>
      </c>
      <c r="B36" s="9">
        <v>79</v>
      </c>
      <c r="C36" s="10">
        <v>67</v>
      </c>
      <c r="D36" s="11">
        <f t="shared" si="6"/>
        <v>0.18588235294117647</v>
      </c>
      <c r="E36" s="9">
        <v>0</v>
      </c>
      <c r="F36" s="10">
        <v>0</v>
      </c>
      <c r="G36" s="11">
        <f t="shared" si="7"/>
        <v>0</v>
      </c>
      <c r="H36" s="17">
        <f t="shared" si="9"/>
        <v>79</v>
      </c>
      <c r="I36" s="18">
        <f t="shared" si="8"/>
        <v>67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D27" sqref="D27:D36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Kent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0</v>
      </c>
      <c r="C7" s="19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19">
        <v>0</v>
      </c>
      <c r="C8" s="19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0</v>
      </c>
      <c r="C15" s="10">
        <v>0</v>
      </c>
      <c r="D15" s="11">
        <v>0</v>
      </c>
      <c r="E15" s="9">
        <v>0</v>
      </c>
      <c r="F15" s="10">
        <v>0</v>
      </c>
      <c r="G15" s="1">
        <v>0</v>
      </c>
      <c r="H15" s="17">
        <f>B15-E15</f>
        <v>0</v>
      </c>
      <c r="I15" s="18">
        <f aca="true" t="shared" si="2" ref="I15:I24">((SQRT((C15/1.645)^2+(F15/1.645)^2)))*1.645</f>
        <v>0</v>
      </c>
    </row>
    <row r="16" spans="1:9" ht="14.25">
      <c r="A16" s="25" t="s">
        <v>13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">
        <v>0</v>
      </c>
      <c r="H16" s="17">
        <f aca="true" t="shared" si="3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">
        <v>0</v>
      </c>
      <c r="H17" s="17">
        <f t="shared" si="3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">
        <v>0</v>
      </c>
      <c r="H18" s="17">
        <f t="shared" si="3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">
        <v>0</v>
      </c>
      <c r="H19" s="17">
        <f t="shared" si="3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v>0</v>
      </c>
      <c r="E20" s="9">
        <v>0</v>
      </c>
      <c r="F20" s="10">
        <v>0</v>
      </c>
      <c r="G20" s="1">
        <v>0</v>
      </c>
      <c r="H20" s="17">
        <f t="shared" si="3"/>
        <v>0</v>
      </c>
      <c r="I20" s="18">
        <f t="shared" si="2"/>
        <v>0</v>
      </c>
    </row>
    <row r="21" spans="1:9" ht="14.25">
      <c r="A21" s="25" t="s">
        <v>18</v>
      </c>
      <c r="B21" s="9">
        <v>0</v>
      </c>
      <c r="C21" s="10">
        <v>0</v>
      </c>
      <c r="D21" s="11">
        <v>0</v>
      </c>
      <c r="E21" s="9">
        <v>0</v>
      </c>
      <c r="F21" s="10">
        <v>0</v>
      </c>
      <c r="G21" s="1">
        <v>0</v>
      </c>
      <c r="H21" s="17">
        <f t="shared" si="3"/>
        <v>0</v>
      </c>
      <c r="I21" s="18">
        <f t="shared" si="2"/>
        <v>0</v>
      </c>
    </row>
    <row r="22" spans="1:9" ht="14.25">
      <c r="A22" s="25" t="s">
        <v>19</v>
      </c>
      <c r="B22" s="9">
        <v>0</v>
      </c>
      <c r="C22" s="10">
        <v>0</v>
      </c>
      <c r="D22" s="11">
        <v>0</v>
      </c>
      <c r="E22" s="9">
        <v>0</v>
      </c>
      <c r="F22" s="10">
        <v>0</v>
      </c>
      <c r="G22" s="1">
        <v>0</v>
      </c>
      <c r="H22" s="17">
        <f t="shared" si="3"/>
        <v>0</v>
      </c>
      <c r="I22" s="18">
        <f t="shared" si="2"/>
        <v>0</v>
      </c>
    </row>
    <row r="23" spans="1:9" ht="14.25">
      <c r="A23" s="25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">
        <v>0</v>
      </c>
      <c r="H23" s="17">
        <f t="shared" si="3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1">
        <v>0</v>
      </c>
      <c r="E24" s="9">
        <v>0</v>
      </c>
      <c r="F24" s="10">
        <v>0</v>
      </c>
      <c r="G24" s="1">
        <v>0</v>
      </c>
      <c r="H24" s="17">
        <f t="shared" si="3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71</v>
      </c>
      <c r="C27" s="10">
        <v>64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71</v>
      </c>
      <c r="I27" s="18">
        <f>((SQRT((C27/1.645)^2+(F27/1.645)^2)))*1.645</f>
        <v>64</v>
      </c>
    </row>
    <row r="28" spans="1:9" ht="14.25">
      <c r="A28" s="25" t="s">
        <v>22</v>
      </c>
      <c r="B28" s="9">
        <v>0</v>
      </c>
      <c r="C28" s="10">
        <v>0</v>
      </c>
      <c r="D28" s="11">
        <f aca="true" t="shared" si="4" ref="D28:D36">B28/B$27</f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5" ref="I28:I36">((SQRT((C28/1.645)^2+(F28/1.645)^2)))*1.645</f>
        <v>0</v>
      </c>
    </row>
    <row r="29" spans="1:9" ht="14.25">
      <c r="A29" s="25" t="s">
        <v>23</v>
      </c>
      <c r="B29" s="9">
        <v>53</v>
      </c>
      <c r="C29" s="10">
        <v>53</v>
      </c>
      <c r="D29" s="11">
        <f t="shared" si="4"/>
        <v>0.7464788732394366</v>
      </c>
      <c r="E29" s="9">
        <v>0</v>
      </c>
      <c r="F29" s="10">
        <v>0</v>
      </c>
      <c r="G29" s="1">
        <v>0</v>
      </c>
      <c r="H29" s="17">
        <f aca="true" t="shared" si="6" ref="H29:H36">B29-E29</f>
        <v>53</v>
      </c>
      <c r="I29" s="18">
        <f t="shared" si="5"/>
        <v>53</v>
      </c>
    </row>
    <row r="30" spans="1:9" ht="14.25">
      <c r="A30" s="25" t="s">
        <v>14</v>
      </c>
      <c r="B30" s="9">
        <v>0</v>
      </c>
      <c r="C30" s="10">
        <v>0</v>
      </c>
      <c r="D30" s="11">
        <f t="shared" si="4"/>
        <v>0</v>
      </c>
      <c r="E30" s="9">
        <v>0</v>
      </c>
      <c r="F30" s="10">
        <v>0</v>
      </c>
      <c r="G30" s="1">
        <v>0</v>
      </c>
      <c r="H30" s="17">
        <f t="shared" si="6"/>
        <v>0</v>
      </c>
      <c r="I30" s="18">
        <f t="shared" si="5"/>
        <v>0</v>
      </c>
    </row>
    <row r="31" spans="1:9" ht="14.25">
      <c r="A31" s="25" t="s">
        <v>15</v>
      </c>
      <c r="B31" s="9">
        <v>18</v>
      </c>
      <c r="C31" s="10">
        <v>36</v>
      </c>
      <c r="D31" s="11">
        <f t="shared" si="4"/>
        <v>0.2535211267605634</v>
      </c>
      <c r="E31" s="9">
        <v>0</v>
      </c>
      <c r="F31" s="10">
        <v>0</v>
      </c>
      <c r="G31" s="1">
        <v>0</v>
      </c>
      <c r="H31" s="17">
        <f t="shared" si="6"/>
        <v>18</v>
      </c>
      <c r="I31" s="18">
        <f t="shared" si="5"/>
        <v>36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4"/>
        <v>0</v>
      </c>
      <c r="E32" s="9">
        <v>0</v>
      </c>
      <c r="F32" s="10">
        <v>0</v>
      </c>
      <c r="G32" s="1">
        <v>0</v>
      </c>
      <c r="H32" s="17">
        <f t="shared" si="6"/>
        <v>0</v>
      </c>
      <c r="I32" s="18">
        <f t="shared" si="5"/>
        <v>0</v>
      </c>
    </row>
    <row r="33" spans="1:9" ht="14.25">
      <c r="A33" s="25" t="s">
        <v>17</v>
      </c>
      <c r="B33" s="9">
        <v>0</v>
      </c>
      <c r="C33" s="10">
        <v>0</v>
      </c>
      <c r="D33" s="11">
        <f t="shared" si="4"/>
        <v>0</v>
      </c>
      <c r="E33" s="9">
        <v>0</v>
      </c>
      <c r="F33" s="10">
        <v>0</v>
      </c>
      <c r="G33" s="1">
        <v>0</v>
      </c>
      <c r="H33" s="17">
        <f t="shared" si="6"/>
        <v>0</v>
      </c>
      <c r="I33" s="18">
        <f t="shared" si="5"/>
        <v>0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4"/>
        <v>0</v>
      </c>
      <c r="E34" s="9">
        <v>0</v>
      </c>
      <c r="F34" s="10">
        <v>0</v>
      </c>
      <c r="G34" s="1">
        <v>0</v>
      </c>
      <c r="H34" s="17">
        <f t="shared" si="6"/>
        <v>0</v>
      </c>
      <c r="I34" s="18">
        <f t="shared" si="5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4"/>
        <v>0</v>
      </c>
      <c r="E35" s="9">
        <v>0</v>
      </c>
      <c r="F35" s="10">
        <v>0</v>
      </c>
      <c r="G35" s="1">
        <v>0</v>
      </c>
      <c r="H35" s="17">
        <f t="shared" si="6"/>
        <v>0</v>
      </c>
      <c r="I35" s="18">
        <f t="shared" si="5"/>
        <v>0</v>
      </c>
    </row>
    <row r="36" spans="1:9" ht="14.25">
      <c r="A36" s="25" t="s">
        <v>26</v>
      </c>
      <c r="B36" s="9">
        <v>0</v>
      </c>
      <c r="C36" s="10">
        <v>0</v>
      </c>
      <c r="D36" s="11">
        <f t="shared" si="4"/>
        <v>0</v>
      </c>
      <c r="E36" s="9">
        <v>0</v>
      </c>
      <c r="F36" s="10">
        <v>0</v>
      </c>
      <c r="G36" s="1">
        <v>0</v>
      </c>
      <c r="H36" s="17">
        <f t="shared" si="6"/>
        <v>0</v>
      </c>
      <c r="I36" s="18">
        <f t="shared" si="5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