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<sst xmlns="http://schemas.openxmlformats.org/spreadsheetml/2006/main" count="237" uniqueCount="41">
  <si>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</si>
  <si>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</si>
  <si>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</si>
  <si>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</si>
  <si>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</si>
  <si>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</si>
  <si>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</si>
  <si>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</si>
  <si>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</si>
  <si>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</si>
  <si>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</si>
  <si>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</si>
  <si>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</si>
  <si>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</si>
  <si>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</si>
  <si>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</si>
  <si>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</si>
  <si>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</si>
  <si>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</si>
  <si>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</si>
  <si>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</si>
  <si>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</si>
  <si>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</si>
  <si>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</si>
  <si>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</si>
  <si>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</si>
  <si>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</si>
  <si>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</si>
  <si>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</si>
  <si>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</si>
  <si>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</si>
  <si>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</si>
  <si>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</si>
  <si>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</si>
  <si>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</si>
  <si>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</si>
  <si>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</si>
  <si>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</si>
  <si>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</si>
  <si>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</si>
  <si>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Howard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</si>
</sst>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Howard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12429</v>
      </c>
      <c r="C7" s="19">
        <f>((SQRT((Intra!C7/1.645)^2+(Inter!C7/1.645)^2+(Foreign!C7/1.645)^2))*1.645)</f>
        <v>998.0400793555337</v>
      </c>
      <c r="D7" s="11">
        <f aca="true" t="shared" si="0" ref="D7:D12">B7/B$7</f>
        <v>1</v>
      </c>
      <c r="E7" s="9">
        <f>Intra!E7+Inter!E7+Foreign!E7</f>
        <v>8467</v>
      </c>
      <c r="F7" s="10">
        <f>((SQRT((Intra!F7/1.645)^2+(Inter!F7/1.645)^2+(Foreign!F7/1.645)^2))*1.645)</f>
        <v>779.0481371519991</v>
      </c>
      <c r="G7" s="1">
        <f aca="true" t="shared" si="1" ref="G7:G12">E7/E$7</f>
        <v>1</v>
      </c>
      <c r="H7" s="17">
        <f>Intra!H7+Inter!H7+Foreign!H7</f>
        <v>3962</v>
      </c>
      <c r="I7" s="18">
        <f>((SQRT((Intra!I7/1.645)^2+(Inter!I7/1.645)^2+(Foreign!I7/1.645)^2))*1.645)</f>
        <v>1266.0963628413122</v>
      </c>
      <c r="K7" s="21"/>
    </row>
    <row r="8" spans="1:11" ht="14.25">
      <c r="A8" s="43" t="s">
        <v>8</v>
      </c>
      <c r="B8" s="9">
        <f>Intra!B8+Inter!B8+Foreign!B8</f>
        <v>879</v>
      </c>
      <c r="C8" s="19">
        <f>((SQRT((Intra!C8/1.645)^2+(Inter!C8/1.645)^2+(Foreign!C8/1.645)^2))*1.645)</f>
        <v>304.06084917331924</v>
      </c>
      <c r="D8" s="11">
        <f t="shared" si="0"/>
        <v>0.07072169925174994</v>
      </c>
      <c r="E8" s="9">
        <f>Intra!E8+Inter!E8+Foreign!E8</f>
        <v>605</v>
      </c>
      <c r="F8" s="10">
        <f>((SQRT((Intra!F8/1.645)^2+(Inter!F8/1.645)^2+(Foreign!F8/1.645)^2))*1.645)</f>
        <v>229.3403584195333</v>
      </c>
      <c r="G8" s="1">
        <f t="shared" si="1"/>
        <v>0.07145387976851306</v>
      </c>
      <c r="H8" s="17">
        <f>Intra!H8+Inter!H8+Foreign!H8</f>
        <v>274</v>
      </c>
      <c r="I8" s="18">
        <f>((SQRT((Intra!I8/1.645)^2+(Inter!I8/1.645)^2+(Foreign!I8/1.645)^2))*1.645)</f>
        <v>380.8543028508408</v>
      </c>
      <c r="K8" s="21"/>
    </row>
    <row r="9" spans="1:11" ht="14.25">
      <c r="A9" s="43" t="s">
        <v>9</v>
      </c>
      <c r="B9" s="9">
        <f>Intra!B9+Inter!B9+Foreign!B9</f>
        <v>2099</v>
      </c>
      <c r="C9" s="10">
        <f>((SQRT((Intra!C9/1.645)^2+(Inter!C9/1.645)^2+(Foreign!C9/1.645)^2))*1.645)</f>
        <v>484.0526830831536</v>
      </c>
      <c r="D9" s="11">
        <f t="shared" si="0"/>
        <v>0.16887923404940058</v>
      </c>
      <c r="E9" s="9">
        <f>Intra!E9+Inter!E9+Foreign!E9</f>
        <v>1309</v>
      </c>
      <c r="F9" s="10">
        <f>((SQRT((Intra!F9/1.645)^2+(Inter!F9/1.645)^2+(Foreign!F9/1.645)^2))*1.645)</f>
        <v>284.20063335608523</v>
      </c>
      <c r="G9" s="1">
        <f t="shared" si="1"/>
        <v>0.15460021259005552</v>
      </c>
      <c r="H9" s="17">
        <f>Intra!H9+Inter!H9+Foreign!H9</f>
        <v>790</v>
      </c>
      <c r="I9" s="18">
        <f>((SQRT((Intra!I9/1.645)^2+(Inter!I9/1.645)^2+(Foreign!I9/1.645)^2))*1.645)</f>
        <v>561.3172008766524</v>
      </c>
      <c r="K9" s="21"/>
    </row>
    <row r="10" spans="1:11" ht="14.25">
      <c r="A10" s="43" t="s">
        <v>10</v>
      </c>
      <c r="B10" s="9">
        <f>Intra!B10+Inter!B10+Foreign!B10</f>
        <v>2111</v>
      </c>
      <c r="C10" s="19">
        <f>((SQRT((Intra!C10/1.645)^2+(Inter!C10/1.645)^2+(Foreign!C10/1.645)^2))*1.645)</f>
        <v>351.1182137115647</v>
      </c>
      <c r="D10" s="11">
        <f t="shared" si="0"/>
        <v>0.16984471799822995</v>
      </c>
      <c r="E10" s="9">
        <f>Intra!E10+Inter!E10+Foreign!E10</f>
        <v>2106</v>
      </c>
      <c r="F10" s="10">
        <f>((SQRT((Intra!F10/1.645)^2+(Inter!F10/1.645)^2+(Foreign!F10/1.645)^2))*1.645)</f>
        <v>385.8108344772086</v>
      </c>
      <c r="G10" s="1">
        <f t="shared" si="1"/>
        <v>0.24873036494626197</v>
      </c>
      <c r="H10" s="17">
        <f>Intra!H10+Inter!H10+Foreign!H10</f>
        <v>5</v>
      </c>
      <c r="I10" s="18">
        <f>((SQRT((Intra!I10/1.645)^2+(Inter!I10/1.645)^2+(Foreign!I10/1.645)^2))*1.645)</f>
        <v>521.6646432335625</v>
      </c>
      <c r="K10" s="21"/>
    </row>
    <row r="11" spans="1:11" s="2" customFormat="1" ht="14.25">
      <c r="A11" s="43" t="s">
        <v>11</v>
      </c>
      <c r="B11" s="9">
        <f>Intra!B11+Inter!B11+Foreign!B11</f>
        <v>4110</v>
      </c>
      <c r="C11" s="10">
        <f>((SQRT((Intra!C11/1.645)^2+(Inter!C11/1.645)^2+(Foreign!C11/1.645)^2))*1.645)</f>
        <v>594.345017645475</v>
      </c>
      <c r="D11" s="11">
        <f t="shared" si="0"/>
        <v>0.33067825247405264</v>
      </c>
      <c r="E11" s="9">
        <f>Intra!E11+Inter!E11+Foreign!E11</f>
        <v>2788</v>
      </c>
      <c r="F11" s="10">
        <f>((SQRT((Intra!F11/1.645)^2+(Inter!F11/1.645)^2+(Foreign!F11/1.645)^2))*1.645)</f>
        <v>455.92323915325926</v>
      </c>
      <c r="G11" s="1">
        <f t="shared" si="1"/>
        <v>0.32927837486713124</v>
      </c>
      <c r="H11" s="17">
        <f>Intra!H11+Inter!H11+Foreign!H11</f>
        <v>1322</v>
      </c>
      <c r="I11" s="18">
        <f>((SQRT((Intra!I11/1.645)^2+(Inter!I11/1.645)^2+(Foreign!I11/1.645)^2))*1.645)</f>
        <v>749.074095133452</v>
      </c>
      <c r="K11" s="21"/>
    </row>
    <row r="12" spans="1:11" s="2" customFormat="1" ht="14.25">
      <c r="A12" s="43" t="s">
        <v>12</v>
      </c>
      <c r="B12" s="9">
        <f>Intra!B12+Inter!B12+Foreign!B12</f>
        <v>3230</v>
      </c>
      <c r="C12" s="10">
        <f>((SQRT((Intra!C12/1.645)^2+(Inter!C12/1.645)^2+(Foreign!C12/1.645)^2))*1.645)</f>
        <v>439.5691071947618</v>
      </c>
      <c r="D12" s="11">
        <f t="shared" si="0"/>
        <v>0.2598760962265669</v>
      </c>
      <c r="E12" s="9">
        <f>Intra!E12+Inter!E12+Foreign!E12</f>
        <v>1659</v>
      </c>
      <c r="F12" s="10">
        <f>((SQRT((Intra!F12/1.645)^2+(Inter!F12/1.645)^2+(Foreign!F12/1.645)^2))*1.645)</f>
        <v>342.24260401066374</v>
      </c>
      <c r="G12" s="1">
        <f t="shared" si="1"/>
        <v>0.19593716782803827</v>
      </c>
      <c r="H12" s="17">
        <f>Intra!H12+Inter!H12+Foreign!H12</f>
        <v>1571</v>
      </c>
      <c r="I12" s="18">
        <f>((SQRT((Intra!I12/1.645)^2+(Inter!I12/1.645)^2+(Foreign!I12/1.645)^2))*1.645)</f>
        <v>557.0915544145324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18975</v>
      </c>
      <c r="C15" s="10">
        <f>((SQRT((Intra!C15/1.645)^2+(Inter!C15/1.645)^2+(Foreign!C15/1.645)^2))*1.645)</f>
        <v>1650.4999242653723</v>
      </c>
      <c r="D15" s="11">
        <f>B15/B$15</f>
        <v>1</v>
      </c>
      <c r="E15" s="9">
        <f>Intra!E15+Inter!E15+Foreign!E15</f>
        <v>12698</v>
      </c>
      <c r="F15" s="10">
        <f>((SQRT((Intra!F15/1.645)^2+(Inter!F15/1.645)^2+(Foreign!F15/1.645)^2))*1.645)</f>
        <v>1346.3970439658578</v>
      </c>
      <c r="G15" s="1">
        <f>E15/E$15</f>
        <v>1</v>
      </c>
      <c r="H15" s="17">
        <f>Intra!H15+Inter!H15+Foreign!H15</f>
        <v>6277</v>
      </c>
      <c r="I15" s="18">
        <f>((SQRT((Intra!I15/1.645)^2+(Inter!I15/1.645)^2+(Foreign!I15/1.645)^2))*1.645)</f>
        <v>2130.008215946596</v>
      </c>
      <c r="K15" s="21"/>
    </row>
    <row r="16" spans="1:11" ht="14.25">
      <c r="A16" s="43" t="s">
        <v>13</v>
      </c>
      <c r="B16" s="9">
        <f>Intra!B16+Inter!B16+Foreign!B16</f>
        <v>433</v>
      </c>
      <c r="C16" s="10">
        <f>((SQRT((Intra!C16/1.645)^2+(Inter!C16/1.645)^2+(Foreign!C16/1.645)^2))*1.645)</f>
        <v>208.5497542554294</v>
      </c>
      <c r="D16" s="11">
        <f aca="true" t="shared" si="2" ref="D16:D24">B16/B$15</f>
        <v>0.02281949934123847</v>
      </c>
      <c r="E16" s="9">
        <f>Intra!E16+Inter!E16+Foreign!E16</f>
        <v>481</v>
      </c>
      <c r="F16" s="10">
        <f>((SQRT((Intra!F16/1.645)^2+(Inter!F16/1.645)^2+(Foreign!F16/1.645)^2))*1.645)</f>
        <v>167.57386431063767</v>
      </c>
      <c r="G16" s="1">
        <f aca="true" t="shared" si="3" ref="G16:G24">E16/E$15</f>
        <v>0.03787998109938573</v>
      </c>
      <c r="H16" s="17">
        <f>Intra!H16+Inter!H16+Foreign!H16</f>
        <v>-48</v>
      </c>
      <c r="I16" s="18">
        <f>((SQRT((Intra!I16/1.645)^2+(Inter!I16/1.645)^2+(Foreign!I16/1.645)^2))*1.645)</f>
        <v>267.53317551286983</v>
      </c>
      <c r="K16" s="21"/>
    </row>
    <row r="17" spans="1:11" ht="14.25">
      <c r="A17" s="43" t="s">
        <v>14</v>
      </c>
      <c r="B17" s="9">
        <f>Intra!B17+Inter!B17+Foreign!B17</f>
        <v>331</v>
      </c>
      <c r="C17" s="10">
        <f>((SQRT((Intra!C17/1.645)^2+(Inter!C17/1.645)^2+(Foreign!C17/1.645)^2))*1.645)</f>
        <v>268.2461556108493</v>
      </c>
      <c r="D17" s="11">
        <f t="shared" si="2"/>
        <v>0.017444005270092225</v>
      </c>
      <c r="E17" s="9">
        <f>Intra!E17+Inter!E17+Foreign!E17</f>
        <v>96</v>
      </c>
      <c r="F17" s="10">
        <f>((SQRT((Intra!F17/1.645)^2+(Inter!F17/1.645)^2+(Foreign!F17/1.645)^2))*1.645)</f>
        <v>54.12947441089744</v>
      </c>
      <c r="G17" s="1">
        <f t="shared" si="3"/>
        <v>0.00756024570798551</v>
      </c>
      <c r="H17" s="17">
        <f>Intra!H17+Inter!H17+Foreign!H17</f>
        <v>235</v>
      </c>
      <c r="I17" s="18">
        <f>((SQRT((Intra!I17/1.645)^2+(Inter!I17/1.645)^2+(Foreign!I17/1.645)^2))*1.645)</f>
        <v>273.65306502942724</v>
      </c>
      <c r="K17" s="21"/>
    </row>
    <row r="18" spans="1:11" ht="14.25">
      <c r="A18" s="43" t="s">
        <v>15</v>
      </c>
      <c r="B18" s="9">
        <f>Intra!B18+Inter!B18+Foreign!B18</f>
        <v>546</v>
      </c>
      <c r="C18" s="10">
        <f>((SQRT((Intra!C18/1.645)^2+(Inter!C18/1.645)^2+(Foreign!C18/1.645)^2))*1.645)</f>
        <v>172.1772342674838</v>
      </c>
      <c r="D18" s="11">
        <f t="shared" si="2"/>
        <v>0.028774703557312254</v>
      </c>
      <c r="E18" s="9">
        <f>Intra!E18+Inter!E18+Foreign!E18</f>
        <v>771</v>
      </c>
      <c r="F18" s="10">
        <f>((SQRT((Intra!F18/1.645)^2+(Inter!F18/1.645)^2+(Foreign!F18/1.645)^2))*1.645)</f>
        <v>398.64771415373747</v>
      </c>
      <c r="G18" s="1">
        <f t="shared" si="3"/>
        <v>0.060718223342258626</v>
      </c>
      <c r="H18" s="17">
        <f>Intra!H18+Inter!H18+Foreign!H18</f>
        <v>-225</v>
      </c>
      <c r="I18" s="18">
        <f>((SQRT((Intra!I18/1.645)^2+(Inter!I18/1.645)^2+(Foreign!I18/1.645)^2))*1.645)</f>
        <v>434.24071665379336</v>
      </c>
      <c r="K18" s="21"/>
    </row>
    <row r="19" spans="1:11" s="2" customFormat="1" ht="14.25">
      <c r="A19" s="43" t="s">
        <v>16</v>
      </c>
      <c r="B19" s="9">
        <f>Intra!B19+Inter!B19+Foreign!B19</f>
        <v>1127</v>
      </c>
      <c r="C19" s="10">
        <f>((SQRT((Intra!C19/1.645)^2+(Inter!C19/1.645)^2+(Foreign!C19/1.645)^2))*1.645)</f>
        <v>488.23150246578723</v>
      </c>
      <c r="D19" s="11">
        <f t="shared" si="2"/>
        <v>0.059393939393939395</v>
      </c>
      <c r="E19" s="9">
        <f>Intra!E19+Inter!E19+Foreign!E19</f>
        <v>371</v>
      </c>
      <c r="F19" s="10">
        <f>((SQRT((Intra!F19/1.645)^2+(Inter!F19/1.645)^2+(Foreign!F19/1.645)^2))*1.645)</f>
        <v>149.9333185119305</v>
      </c>
      <c r="G19" s="1">
        <f t="shared" si="3"/>
        <v>0.029217199558985666</v>
      </c>
      <c r="H19" s="17">
        <f>Intra!H19+Inter!H19+Foreign!H19</f>
        <v>756</v>
      </c>
      <c r="I19" s="18">
        <f>((SQRT((Intra!I19/1.645)^2+(Inter!I19/1.645)^2+(Foreign!I19/1.645)^2))*1.645)</f>
        <v>510.7347648241698</v>
      </c>
      <c r="K19" s="21"/>
    </row>
    <row r="20" spans="1:11" s="2" customFormat="1" ht="14.25">
      <c r="A20" s="43" t="s">
        <v>17</v>
      </c>
      <c r="B20" s="9">
        <f>Intra!B20+Inter!B20+Foreign!B20</f>
        <v>1964</v>
      </c>
      <c r="C20" s="10">
        <f>((SQRT((Intra!C20/1.645)^2+(Inter!C20/1.645)^2+(Foreign!C20/1.645)^2))*1.645)</f>
        <v>578.6242303948219</v>
      </c>
      <c r="D20" s="11">
        <f t="shared" si="2"/>
        <v>0.10350461133069828</v>
      </c>
      <c r="E20" s="9">
        <f>Intra!E20+Inter!E20+Foreign!E20</f>
        <v>1655</v>
      </c>
      <c r="F20" s="10">
        <f>((SQRT((Intra!F20/1.645)^2+(Inter!F20/1.645)^2+(Foreign!F20/1.645)^2))*1.645)</f>
        <v>469.0639615233726</v>
      </c>
      <c r="G20" s="1">
        <f t="shared" si="3"/>
        <v>0.13033548590329186</v>
      </c>
      <c r="H20" s="17">
        <f>Intra!H20+Inter!H20+Foreign!H20</f>
        <v>309</v>
      </c>
      <c r="I20" s="18">
        <f>((SQRT((Intra!I20/1.645)^2+(Inter!I20/1.645)^2+(Foreign!I20/1.645)^2))*1.645)</f>
        <v>744.8671022403929</v>
      </c>
      <c r="K20" s="21"/>
    </row>
    <row r="21" spans="1:11" s="2" customFormat="1" ht="14.25">
      <c r="A21" s="43" t="s">
        <v>18</v>
      </c>
      <c r="B21" s="9">
        <f>Intra!B21+Inter!B21+Foreign!B21</f>
        <v>4291</v>
      </c>
      <c r="C21" s="10">
        <f>((SQRT((Intra!C21/1.645)^2+(Inter!C21/1.645)^2+(Foreign!C21/1.645)^2))*1.645)</f>
        <v>917.9330040912572</v>
      </c>
      <c r="D21" s="11">
        <f t="shared" si="2"/>
        <v>0.22613965744400527</v>
      </c>
      <c r="E21" s="9">
        <f>Intra!E21+Inter!E21+Foreign!E21</f>
        <v>2691</v>
      </c>
      <c r="F21" s="10">
        <f>((SQRT((Intra!F21/1.645)^2+(Inter!F21/1.645)^2+(Foreign!F21/1.645)^2))*1.645)</f>
        <v>689.0725651192333</v>
      </c>
      <c r="G21" s="1">
        <f t="shared" si="3"/>
        <v>0.2119231375019688</v>
      </c>
      <c r="H21" s="17">
        <f>Intra!H21+Inter!H21+Foreign!H21</f>
        <v>1600</v>
      </c>
      <c r="I21" s="18">
        <f>((SQRT((Intra!I21/1.645)^2+(Inter!I21/1.645)^2+(Foreign!I21/1.645)^2))*1.645)</f>
        <v>1147.7900504883287</v>
      </c>
      <c r="K21" s="21"/>
    </row>
    <row r="22" spans="1:11" s="2" customFormat="1" ht="14.25">
      <c r="A22" s="43" t="s">
        <v>19</v>
      </c>
      <c r="B22" s="9">
        <f>Intra!B22+Inter!B22+Foreign!B22</f>
        <v>2578</v>
      </c>
      <c r="C22" s="10">
        <f>((SQRT((Intra!C22/1.645)^2+(Inter!C22/1.645)^2+(Foreign!C22/1.645)^2))*1.645)</f>
        <v>578.3303554198067</v>
      </c>
      <c r="D22" s="11">
        <f t="shared" si="2"/>
        <v>0.13586297760210803</v>
      </c>
      <c r="E22" s="9">
        <f>Intra!E22+Inter!E22+Foreign!E22</f>
        <v>2305</v>
      </c>
      <c r="F22" s="10">
        <f>((SQRT((Intra!F22/1.645)^2+(Inter!F22/1.645)^2+(Foreign!F22/1.645)^2))*1.645)</f>
        <v>571.9344368019816</v>
      </c>
      <c r="G22" s="1">
        <f t="shared" si="3"/>
        <v>0.18152464955111042</v>
      </c>
      <c r="H22" s="17">
        <f>Intra!H22+Inter!H22+Foreign!H22</f>
        <v>273</v>
      </c>
      <c r="I22" s="18">
        <f>((SQRT((Intra!I22/1.645)^2+(Inter!I22/1.645)^2+(Foreign!I22/1.645)^2))*1.645)</f>
        <v>813.3726083413432</v>
      </c>
      <c r="K22" s="21"/>
    </row>
    <row r="23" spans="1:11" s="2" customFormat="1" ht="14.25">
      <c r="A23" s="43" t="s">
        <v>20</v>
      </c>
      <c r="B23" s="9">
        <f>Intra!B23+Inter!B23+Foreign!B23</f>
        <v>3623</v>
      </c>
      <c r="C23" s="10">
        <f>((SQRT((Intra!C23/1.645)^2+(Inter!C23/1.645)^2+(Foreign!C23/1.645)^2))*1.645)</f>
        <v>682.6551105792734</v>
      </c>
      <c r="D23" s="11">
        <f t="shared" si="2"/>
        <v>0.19093544137022397</v>
      </c>
      <c r="E23" s="9">
        <f>Intra!E23+Inter!E23+Foreign!E23</f>
        <v>2281</v>
      </c>
      <c r="F23" s="10">
        <f>((SQRT((Intra!F23/1.645)^2+(Inter!F23/1.645)^2+(Foreign!F23/1.645)^2))*1.645)</f>
        <v>511.07142357991415</v>
      </c>
      <c r="G23" s="1">
        <f t="shared" si="3"/>
        <v>0.17963458812411404</v>
      </c>
      <c r="H23" s="17">
        <f>Intra!H23+Inter!H23+Foreign!H23</f>
        <v>1342</v>
      </c>
      <c r="I23" s="18">
        <f>((SQRT((Intra!I23/1.645)^2+(Inter!I23/1.645)^2+(Foreign!I23/1.645)^2))*1.645)</f>
        <v>852.767260159535</v>
      </c>
      <c r="K23" s="21"/>
    </row>
    <row r="24" spans="1:11" s="2" customFormat="1" ht="14.25">
      <c r="A24" s="43" t="s">
        <v>21</v>
      </c>
      <c r="B24" s="9">
        <f>Intra!B24+Inter!B24+Foreign!B24</f>
        <v>4082</v>
      </c>
      <c r="C24" s="10">
        <f>((SQRT((Intra!C24/1.645)^2+(Inter!C24/1.645)^2+(Foreign!C24/1.645)^2))*1.645)</f>
        <v>602.591901704628</v>
      </c>
      <c r="D24" s="11">
        <f t="shared" si="2"/>
        <v>0.2151251646903821</v>
      </c>
      <c r="E24" s="9">
        <f>Intra!E24+Inter!E24+Foreign!E24</f>
        <v>2047</v>
      </c>
      <c r="F24" s="10">
        <f>((SQRT((Intra!F24/1.645)^2+(Inter!F24/1.645)^2+(Foreign!F24/1.645)^2))*1.645)</f>
        <v>563.4935669552938</v>
      </c>
      <c r="G24" s="1">
        <f t="shared" si="3"/>
        <v>0.16120648921089936</v>
      </c>
      <c r="H24" s="17">
        <f>Intra!H24+Inter!H24+Foreign!H24</f>
        <v>2035</v>
      </c>
      <c r="I24" s="18">
        <f>((SQRT((Intra!I24/1.645)^2+(Inter!I24/1.645)^2+(Foreign!I24/1.645)^2))*1.645)</f>
        <v>825.010302965969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16375</v>
      </c>
      <c r="C27" s="10">
        <f>((SQRT((Intra!C27/1.645)^2+(Inter!C27/1.645)^2+(Foreign!C27/1.645)^2))*1.645)</f>
        <v>1048.815045658671</v>
      </c>
      <c r="D27" s="11">
        <f>B27/B$27</f>
        <v>1</v>
      </c>
      <c r="E27" s="9">
        <f>Intra!E27+Inter!E27+Foreign!E27</f>
        <v>14291</v>
      </c>
      <c r="F27" s="10">
        <f>((SQRT((Intra!F27/1.645)^2+(Inter!F27/1.645)^2+(Foreign!F27/1.645)^2))*1.645)</f>
        <v>971.7165224488056</v>
      </c>
      <c r="G27" s="1">
        <f>E27/E$27</f>
        <v>1</v>
      </c>
      <c r="H27" s="17">
        <f>Intra!H27+Inter!H27+Foreign!H27</f>
        <v>2084</v>
      </c>
      <c r="I27" s="18">
        <f>((SQRT((Intra!I27/1.645)^2+(Inter!I27/1.645)^2+(Foreign!I27/1.645)^2))*1.645)</f>
        <v>1429.7713103849862</v>
      </c>
      <c r="K27" s="21"/>
    </row>
    <row r="28" spans="1:11" ht="14.25">
      <c r="A28" s="43" t="s">
        <v>22</v>
      </c>
      <c r="B28" s="9">
        <f>Intra!B28+Inter!B28+Foreign!B28</f>
        <v>2959</v>
      </c>
      <c r="C28" s="10">
        <f>((SQRT((Intra!C28/1.645)^2+(Inter!C28/1.645)^2+(Foreign!C28/1.645)^2))*1.645)</f>
        <v>431.69549453289414</v>
      </c>
      <c r="D28" s="11">
        <f aca="true" t="shared" si="4" ref="D28:D36">B28/B$27</f>
        <v>0.18070229007633587</v>
      </c>
      <c r="E28" s="9">
        <f>Intra!E28+Inter!E28+Foreign!E28</f>
        <v>1937</v>
      </c>
      <c r="F28" s="10">
        <f>((SQRT((Intra!F28/1.645)^2+(Inter!F28/1.645)^2+(Foreign!F28/1.645)^2))*1.645)</f>
        <v>392.10330271498606</v>
      </c>
      <c r="G28" s="1">
        <f aca="true" t="shared" si="5" ref="G28:G36">E28/E$27</f>
        <v>0.1355398502554055</v>
      </c>
      <c r="H28" s="17">
        <f>Intra!H28+Inter!H28+Foreign!H28</f>
        <v>1022</v>
      </c>
      <c r="I28" s="18">
        <f>((SQRT((Intra!I28/1.645)^2+(Inter!I28/1.645)^2+(Foreign!I28/1.645)^2))*1.645)</f>
        <v>583.1860766513549</v>
      </c>
      <c r="K28" s="21"/>
    </row>
    <row r="29" spans="1:11" ht="14.25">
      <c r="A29" s="43" t="s">
        <v>23</v>
      </c>
      <c r="B29" s="9">
        <f>Intra!B29+Inter!B29+Foreign!B29</f>
        <v>2055</v>
      </c>
      <c r="C29" s="10">
        <f>((SQRT((Intra!C29/1.645)^2+(Inter!C29/1.645)^2+(Foreign!C29/1.645)^2))*1.645)</f>
        <v>372.1007927967905</v>
      </c>
      <c r="D29" s="11">
        <f t="shared" si="4"/>
        <v>0.12549618320610686</v>
      </c>
      <c r="E29" s="9">
        <f>Intra!E29+Inter!E29+Foreign!E29</f>
        <v>3212</v>
      </c>
      <c r="F29" s="10">
        <f>((SQRT((Intra!F29/1.645)^2+(Inter!F29/1.645)^2+(Foreign!F29/1.645)^2))*1.645)</f>
        <v>444.495219321873</v>
      </c>
      <c r="G29" s="1">
        <f t="shared" si="5"/>
        <v>0.2247568399692114</v>
      </c>
      <c r="H29" s="17">
        <f>Intra!H29+Inter!H29+Foreign!H29</f>
        <v>-1157</v>
      </c>
      <c r="I29" s="18">
        <f>((SQRT((Intra!I29/1.645)^2+(Inter!I29/1.645)^2+(Foreign!I29/1.645)^2))*1.645)</f>
        <v>579.6852594296321</v>
      </c>
      <c r="K29" s="21"/>
    </row>
    <row r="30" spans="1:11" ht="14.25">
      <c r="A30" s="43" t="s">
        <v>14</v>
      </c>
      <c r="B30" s="9">
        <f>Intra!B30+Inter!B30+Foreign!B30</f>
        <v>639</v>
      </c>
      <c r="C30" s="10">
        <f>((SQRT((Intra!C30/1.645)^2+(Inter!C30/1.645)^2+(Foreign!C30/1.645)^2))*1.645)</f>
        <v>192.37723358027583</v>
      </c>
      <c r="D30" s="11">
        <f t="shared" si="4"/>
        <v>0.03902290076335878</v>
      </c>
      <c r="E30" s="9">
        <f>Intra!E30+Inter!E30+Foreign!E30</f>
        <v>827</v>
      </c>
      <c r="F30" s="10">
        <f>((SQRT((Intra!F30/1.645)^2+(Inter!F30/1.645)^2+(Foreign!F30/1.645)^2))*1.645)</f>
        <v>199.01004999748127</v>
      </c>
      <c r="G30" s="1">
        <f t="shared" si="5"/>
        <v>0.05786858862220978</v>
      </c>
      <c r="H30" s="17">
        <f>Intra!H30+Inter!H30+Foreign!H30</f>
        <v>-188</v>
      </c>
      <c r="I30" s="18">
        <f>((SQRT((Intra!I30/1.645)^2+(Inter!I30/1.645)^2+(Foreign!I30/1.645)^2))*1.645)</f>
        <v>276.7923409344991</v>
      </c>
      <c r="K30" s="21"/>
    </row>
    <row r="31" spans="1:11" s="2" customFormat="1" ht="14.25">
      <c r="A31" s="43" t="s">
        <v>15</v>
      </c>
      <c r="B31" s="9">
        <f>Intra!B31+Inter!B31+Foreign!B31</f>
        <v>1348</v>
      </c>
      <c r="C31" s="10">
        <f>((SQRT((Intra!C31/1.645)^2+(Inter!C31/1.645)^2+(Foreign!C31/1.645)^2))*1.645)</f>
        <v>285.3173671545425</v>
      </c>
      <c r="D31" s="11">
        <f t="shared" si="4"/>
        <v>0.0823206106870229</v>
      </c>
      <c r="E31" s="9">
        <f>Intra!E31+Inter!E31+Foreign!E31</f>
        <v>1381</v>
      </c>
      <c r="F31" s="10">
        <f>((SQRT((Intra!F31/1.645)^2+(Inter!F31/1.645)^2+(Foreign!F31/1.645)^2))*1.645)</f>
        <v>315.6865534038471</v>
      </c>
      <c r="G31" s="1">
        <f t="shared" si="5"/>
        <v>0.09663424532922818</v>
      </c>
      <c r="H31" s="17">
        <f>Intra!H31+Inter!H31+Foreign!H31</f>
        <v>-33</v>
      </c>
      <c r="I31" s="18">
        <f>((SQRT((Intra!I31/1.645)^2+(Inter!I31/1.645)^2+(Foreign!I31/1.645)^2))*1.645)</f>
        <v>425.51615715504863</v>
      </c>
      <c r="K31" s="21"/>
    </row>
    <row r="32" spans="1:11" s="2" customFormat="1" ht="14.25">
      <c r="A32" s="43" t="s">
        <v>16</v>
      </c>
      <c r="B32" s="9">
        <f>Intra!B32+Inter!B32+Foreign!B32</f>
        <v>1749</v>
      </c>
      <c r="C32" s="10">
        <f>((SQRT((Intra!C32/1.645)^2+(Inter!C32/1.645)^2+(Foreign!C32/1.645)^2))*1.645)</f>
        <v>366.30861305735084</v>
      </c>
      <c r="D32" s="11">
        <f t="shared" si="4"/>
        <v>0.10680916030534351</v>
      </c>
      <c r="E32" s="9">
        <f>Intra!E32+Inter!E32+Foreign!E32</f>
        <v>1028</v>
      </c>
      <c r="F32" s="10">
        <f>((SQRT((Intra!F32/1.645)^2+(Inter!F32/1.645)^2+(Foreign!F32/1.645)^2))*1.645)</f>
        <v>236.64741705752886</v>
      </c>
      <c r="G32" s="1">
        <f t="shared" si="5"/>
        <v>0.07193338464768036</v>
      </c>
      <c r="H32" s="17">
        <f>Intra!H32+Inter!H32+Foreign!H32</f>
        <v>721</v>
      </c>
      <c r="I32" s="18">
        <f>((SQRT((Intra!I32/1.645)^2+(Inter!I32/1.645)^2+(Foreign!I32/1.645)^2))*1.645)</f>
        <v>436.10090575462004</v>
      </c>
      <c r="K32" s="21"/>
    </row>
    <row r="33" spans="1:11" s="2" customFormat="1" ht="14.25">
      <c r="A33" s="43" t="s">
        <v>17</v>
      </c>
      <c r="B33" s="9">
        <f>Intra!B33+Inter!B33+Foreign!B33</f>
        <v>2129</v>
      </c>
      <c r="C33" s="10">
        <f>((SQRT((Intra!C33/1.645)^2+(Inter!C33/1.645)^2+(Foreign!C33/1.645)^2))*1.645)</f>
        <v>380.61135032996583</v>
      </c>
      <c r="D33" s="11">
        <f t="shared" si="4"/>
        <v>0.13001526717557252</v>
      </c>
      <c r="E33" s="9">
        <f>Intra!E33+Inter!E33+Foreign!E33</f>
        <v>1956</v>
      </c>
      <c r="F33" s="10">
        <f>((SQRT((Intra!F33/1.645)^2+(Inter!F33/1.645)^2+(Foreign!F33/1.645)^2))*1.645)</f>
        <v>406.7849554740194</v>
      </c>
      <c r="G33" s="1">
        <f t="shared" si="5"/>
        <v>0.13686935833741515</v>
      </c>
      <c r="H33" s="17">
        <f>Intra!H33+Inter!H33+Foreign!H33</f>
        <v>173</v>
      </c>
      <c r="I33" s="18">
        <f>((SQRT((Intra!I33/1.645)^2+(Inter!I33/1.645)^2+(Foreign!I33/1.645)^2))*1.645)</f>
        <v>557.0807840879095</v>
      </c>
      <c r="K33" s="21"/>
    </row>
    <row r="34" spans="1:11" s="2" customFormat="1" ht="14.25">
      <c r="A34" s="43" t="s">
        <v>24</v>
      </c>
      <c r="B34" s="9">
        <f>Intra!B34+Inter!B34+Foreign!B34</f>
        <v>1950</v>
      </c>
      <c r="C34" s="10">
        <f>((SQRT((Intra!C34/1.645)^2+(Inter!C34/1.645)^2+(Foreign!C34/1.645)^2))*1.645)</f>
        <v>400.57084267330293</v>
      </c>
      <c r="D34" s="11">
        <f t="shared" si="4"/>
        <v>0.11908396946564885</v>
      </c>
      <c r="E34" s="9">
        <f>Intra!E34+Inter!E34+Foreign!E34</f>
        <v>1417</v>
      </c>
      <c r="F34" s="10">
        <f>((SQRT((Intra!F34/1.645)^2+(Inter!F34/1.645)^2+(Foreign!F34/1.645)^2))*1.645)</f>
        <v>294.15132160165456</v>
      </c>
      <c r="G34" s="1">
        <f t="shared" si="5"/>
        <v>0.09915331327408859</v>
      </c>
      <c r="H34" s="17">
        <f>Intra!H34+Inter!H34+Foreign!H34</f>
        <v>533</v>
      </c>
      <c r="I34" s="18">
        <f>((SQRT((Intra!I34/1.645)^2+(Inter!I34/1.645)^2+(Foreign!I34/1.645)^2))*1.645)</f>
        <v>496.97283627981113</v>
      </c>
      <c r="K34" s="21"/>
    </row>
    <row r="35" spans="1:11" s="2" customFormat="1" ht="14.25">
      <c r="A35" s="43" t="s">
        <v>25</v>
      </c>
      <c r="B35" s="9">
        <f>Intra!B35+Inter!B35+Foreign!B35</f>
        <v>909</v>
      </c>
      <c r="C35" s="10">
        <f>((SQRT((Intra!C35/1.645)^2+(Inter!C35/1.645)^2+(Foreign!C35/1.645)^2))*1.645)</f>
        <v>261.42302882492964</v>
      </c>
      <c r="D35" s="11">
        <f t="shared" si="4"/>
        <v>0.055511450381679386</v>
      </c>
      <c r="E35" s="9">
        <f>Intra!E35+Inter!E35+Foreign!E35</f>
        <v>589</v>
      </c>
      <c r="F35" s="10">
        <f>((SQRT((Intra!F35/1.645)^2+(Inter!F35/1.645)^2+(Foreign!F35/1.645)^2))*1.645)</f>
        <v>179.51323071016242</v>
      </c>
      <c r="G35" s="1">
        <f t="shared" si="5"/>
        <v>0.04121475054229935</v>
      </c>
      <c r="H35" s="17">
        <f>Intra!H35+Inter!H35+Foreign!H35</f>
        <v>320</v>
      </c>
      <c r="I35" s="18">
        <f>((SQRT((Intra!I35/1.645)^2+(Inter!I35/1.645)^2+(Foreign!I35/1.645)^2))*1.645)</f>
        <v>317.12300452663476</v>
      </c>
      <c r="K35" s="21"/>
    </row>
    <row r="36" spans="1:11" s="2" customFormat="1" ht="14.25">
      <c r="A36" s="43" t="s">
        <v>26</v>
      </c>
      <c r="B36" s="9">
        <f>Intra!B36+Inter!B36+Foreign!B36</f>
        <v>2637</v>
      </c>
      <c r="C36" s="10">
        <f>((SQRT((Intra!C36/1.645)^2+(Inter!C36/1.645)^2+(Foreign!C36/1.645)^2))*1.645)</f>
        <v>386.20460898337296</v>
      </c>
      <c r="D36" s="11">
        <f t="shared" si="4"/>
        <v>0.1610381679389313</v>
      </c>
      <c r="E36" s="9">
        <f>Intra!E36+Inter!E36+Foreign!E36</f>
        <v>1944</v>
      </c>
      <c r="F36" s="10">
        <f>((SQRT((Intra!F36/1.645)^2+(Inter!F36/1.645)^2+(Foreign!F36/1.645)^2))*1.645)</f>
        <v>337.0356064275702</v>
      </c>
      <c r="G36" s="1">
        <f t="shared" si="5"/>
        <v>0.1360296690224617</v>
      </c>
      <c r="H36" s="17">
        <f>Intra!H36+Inter!H36+Foreign!H36</f>
        <v>693</v>
      </c>
      <c r="I36" s="18">
        <f>((SQRT((Intra!I36/1.645)^2+(Inter!I36/1.645)^2+(Foreign!I36/1.645)^2))*1.645)</f>
        <v>512.5885289391482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7080</v>
      </c>
      <c r="C7" s="19">
        <v>808</v>
      </c>
      <c r="D7" s="11">
        <f aca="true" t="shared" si="0" ref="D7:D12">B7/B$7</f>
        <v>1</v>
      </c>
      <c r="E7" s="9">
        <v>6673</v>
      </c>
      <c r="F7" s="10">
        <v>696</v>
      </c>
      <c r="G7" s="1">
        <f aca="true" t="shared" si="1" ref="G7:G12">E7/E$7</f>
        <v>1</v>
      </c>
      <c r="H7" s="17">
        <f aca="true" t="shared" si="2" ref="H7:H12">B7-E7</f>
        <v>407</v>
      </c>
      <c r="I7" s="18">
        <f aca="true" t="shared" si="3" ref="I7:I12">((SQRT((C7/1.645)^2+(F7/1.645)^2)))*1.645</f>
        <v>1066.4333078069158</v>
      </c>
    </row>
    <row r="8" spans="1:9" ht="14.25">
      <c r="A8" s="37" t="s">
        <v>8</v>
      </c>
      <c r="B8" s="9">
        <v>675</v>
      </c>
      <c r="C8" s="19">
        <v>286</v>
      </c>
      <c r="D8" s="11">
        <f t="shared" si="0"/>
        <v>0.09533898305084745</v>
      </c>
      <c r="E8" s="9">
        <v>573</v>
      </c>
      <c r="F8" s="10">
        <v>226</v>
      </c>
      <c r="G8" s="1">
        <f t="shared" si="1"/>
        <v>0.08586842499625356</v>
      </c>
      <c r="H8" s="17">
        <f t="shared" si="2"/>
        <v>102</v>
      </c>
      <c r="I8" s="18">
        <f t="shared" si="3"/>
        <v>364.51611761347397</v>
      </c>
    </row>
    <row r="9" spans="1:9" ht="14.25">
      <c r="A9" s="37" t="s">
        <v>9</v>
      </c>
      <c r="B9" s="9">
        <v>1541</v>
      </c>
      <c r="C9" s="10">
        <v>413</v>
      </c>
      <c r="D9" s="11">
        <f t="shared" si="0"/>
        <v>0.21765536723163842</v>
      </c>
      <c r="E9" s="9">
        <v>1193</v>
      </c>
      <c r="F9" s="10">
        <v>273</v>
      </c>
      <c r="G9" s="1">
        <f t="shared" si="1"/>
        <v>0.17878015884909337</v>
      </c>
      <c r="H9" s="17">
        <f t="shared" si="2"/>
        <v>348</v>
      </c>
      <c r="I9" s="18">
        <f t="shared" si="3"/>
        <v>495.0737318824339</v>
      </c>
    </row>
    <row r="10" spans="1:9" ht="14.25">
      <c r="A10" s="37" t="s">
        <v>10</v>
      </c>
      <c r="B10" s="9">
        <v>1117</v>
      </c>
      <c r="C10" s="19">
        <v>256</v>
      </c>
      <c r="D10" s="11">
        <f t="shared" si="0"/>
        <v>0.1577683615819209</v>
      </c>
      <c r="E10" s="9">
        <v>1790</v>
      </c>
      <c r="F10" s="10">
        <v>365</v>
      </c>
      <c r="G10" s="1">
        <f t="shared" si="1"/>
        <v>0.2682451670912633</v>
      </c>
      <c r="H10" s="17">
        <f t="shared" si="2"/>
        <v>-673</v>
      </c>
      <c r="I10" s="18">
        <f t="shared" si="3"/>
        <v>445.8261993198695</v>
      </c>
    </row>
    <row r="11" spans="1:9" ht="14.25">
      <c r="A11" s="37" t="s">
        <v>11</v>
      </c>
      <c r="B11" s="9">
        <v>2294</v>
      </c>
      <c r="C11" s="10">
        <v>501</v>
      </c>
      <c r="D11" s="11">
        <f t="shared" si="0"/>
        <v>0.32401129943502827</v>
      </c>
      <c r="E11" s="9">
        <v>2168</v>
      </c>
      <c r="F11" s="10">
        <v>421</v>
      </c>
      <c r="G11" s="1">
        <f t="shared" si="1"/>
        <v>0.3248913532144463</v>
      </c>
      <c r="H11" s="17">
        <f t="shared" si="2"/>
        <v>126</v>
      </c>
      <c r="I11" s="18">
        <f t="shared" si="3"/>
        <v>654.4020171118057</v>
      </c>
    </row>
    <row r="12" spans="1:9" ht="14.25">
      <c r="A12" s="37" t="s">
        <v>12</v>
      </c>
      <c r="B12" s="9">
        <v>1453</v>
      </c>
      <c r="C12" s="10">
        <v>290</v>
      </c>
      <c r="D12" s="11">
        <f t="shared" si="0"/>
        <v>0.20522598870056497</v>
      </c>
      <c r="E12" s="9">
        <v>949</v>
      </c>
      <c r="F12" s="10">
        <v>219</v>
      </c>
      <c r="G12" s="1">
        <f t="shared" si="1"/>
        <v>0.1422148958489435</v>
      </c>
      <c r="H12" s="17">
        <f t="shared" si="2"/>
        <v>504</v>
      </c>
      <c r="I12" s="18">
        <f t="shared" si="3"/>
        <v>363.40198128243605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9893</v>
      </c>
      <c r="C15" s="10">
        <v>1310</v>
      </c>
      <c r="D15" s="11">
        <f>B15/B$15</f>
        <v>1</v>
      </c>
      <c r="E15" s="9">
        <v>9598</v>
      </c>
      <c r="F15" s="10">
        <v>1169</v>
      </c>
      <c r="G15" s="1">
        <f>E15/E$15</f>
        <v>1</v>
      </c>
      <c r="H15" s="17">
        <f>B15-E15</f>
        <v>295</v>
      </c>
      <c r="I15" s="18">
        <f aca="true" t="shared" si="4" ref="I15:I24">((SQRT((C15/1.645)^2+(F15/1.645)^2)))*1.645</f>
        <v>1755.7508365368933</v>
      </c>
    </row>
    <row r="16" spans="1:9" ht="14.25">
      <c r="A16" s="37" t="s">
        <v>13</v>
      </c>
      <c r="B16" s="9">
        <v>148</v>
      </c>
      <c r="C16" s="10">
        <v>119</v>
      </c>
      <c r="D16" s="11">
        <f aca="true" t="shared" si="5" ref="D16:D24">B16/B$15</f>
        <v>0.014960072778732438</v>
      </c>
      <c r="E16" s="9">
        <v>344</v>
      </c>
      <c r="F16" s="10">
        <v>145</v>
      </c>
      <c r="G16" s="1">
        <f aca="true" t="shared" si="6" ref="G16:G24">E16/E$15</f>
        <v>0.035840800166701395</v>
      </c>
      <c r="H16" s="17">
        <f aca="true" t="shared" si="7" ref="H16:H24">B16-E16</f>
        <v>-196</v>
      </c>
      <c r="I16" s="18">
        <f t="shared" si="4"/>
        <v>187.57931655702342</v>
      </c>
    </row>
    <row r="17" spans="1:9" ht="14.25">
      <c r="A17" s="37" t="s">
        <v>14</v>
      </c>
      <c r="B17" s="9">
        <v>276</v>
      </c>
      <c r="C17" s="10">
        <v>264</v>
      </c>
      <c r="D17" s="11">
        <f t="shared" si="5"/>
        <v>0.027898514100879408</v>
      </c>
      <c r="E17" s="9">
        <v>71</v>
      </c>
      <c r="F17" s="10">
        <v>49</v>
      </c>
      <c r="G17" s="1">
        <f t="shared" si="6"/>
        <v>0.007397374453011044</v>
      </c>
      <c r="H17" s="17">
        <f t="shared" si="7"/>
        <v>205</v>
      </c>
      <c r="I17" s="18">
        <f t="shared" si="4"/>
        <v>268.5088452919195</v>
      </c>
    </row>
    <row r="18" spans="1:9" ht="14.25">
      <c r="A18" s="37" t="s">
        <v>15</v>
      </c>
      <c r="B18" s="9">
        <v>227</v>
      </c>
      <c r="C18" s="10">
        <v>117</v>
      </c>
      <c r="D18" s="11">
        <f t="shared" si="5"/>
        <v>0.02294551703224502</v>
      </c>
      <c r="E18" s="9">
        <v>601</v>
      </c>
      <c r="F18" s="10">
        <v>382</v>
      </c>
      <c r="G18" s="1">
        <f t="shared" si="6"/>
        <v>0.06261721191914982</v>
      </c>
      <c r="H18" s="17">
        <f t="shared" si="7"/>
        <v>-374</v>
      </c>
      <c r="I18" s="18">
        <f t="shared" si="4"/>
        <v>399.51595712812275</v>
      </c>
    </row>
    <row r="19" spans="1:9" ht="14.25">
      <c r="A19" s="37" t="s">
        <v>16</v>
      </c>
      <c r="B19" s="9">
        <v>663</v>
      </c>
      <c r="C19" s="10">
        <v>416</v>
      </c>
      <c r="D19" s="11">
        <f t="shared" si="5"/>
        <v>0.06701708278580815</v>
      </c>
      <c r="E19" s="9">
        <v>199</v>
      </c>
      <c r="F19" s="10">
        <v>108</v>
      </c>
      <c r="G19" s="1">
        <f t="shared" si="6"/>
        <v>0.02073348614294645</v>
      </c>
      <c r="H19" s="17">
        <f t="shared" si="7"/>
        <v>464</v>
      </c>
      <c r="I19" s="18">
        <f t="shared" si="4"/>
        <v>429.79064671069796</v>
      </c>
    </row>
    <row r="20" spans="1:9" ht="14.25">
      <c r="A20" s="37" t="s">
        <v>17</v>
      </c>
      <c r="B20" s="9">
        <v>1212</v>
      </c>
      <c r="C20" s="10">
        <v>490</v>
      </c>
      <c r="D20" s="11">
        <f t="shared" si="5"/>
        <v>0.12251086626907914</v>
      </c>
      <c r="E20" s="9">
        <v>1436</v>
      </c>
      <c r="F20" s="10">
        <v>455</v>
      </c>
      <c r="G20" s="1">
        <f t="shared" si="6"/>
        <v>0.1496145030214628</v>
      </c>
      <c r="H20" s="17">
        <f t="shared" si="7"/>
        <v>-224</v>
      </c>
      <c r="I20" s="18">
        <f t="shared" si="4"/>
        <v>668.674061108998</v>
      </c>
    </row>
    <row r="21" spans="1:9" ht="14.25">
      <c r="A21" s="37" t="s">
        <v>18</v>
      </c>
      <c r="B21" s="9">
        <v>2821</v>
      </c>
      <c r="C21" s="10">
        <v>826</v>
      </c>
      <c r="D21" s="11">
        <f t="shared" si="5"/>
        <v>0.2851511169513798</v>
      </c>
      <c r="E21" s="9">
        <v>2267</v>
      </c>
      <c r="F21" s="10">
        <v>670</v>
      </c>
      <c r="G21" s="1">
        <f t="shared" si="6"/>
        <v>0.2361950406334653</v>
      </c>
      <c r="H21" s="17">
        <f t="shared" si="7"/>
        <v>554</v>
      </c>
      <c r="I21" s="18">
        <f t="shared" si="4"/>
        <v>1063.5675813036048</v>
      </c>
    </row>
    <row r="22" spans="1:9" ht="14.25">
      <c r="A22" s="37" t="s">
        <v>19</v>
      </c>
      <c r="B22" s="9">
        <v>1307</v>
      </c>
      <c r="C22" s="10">
        <v>443</v>
      </c>
      <c r="D22" s="11">
        <f t="shared" si="5"/>
        <v>0.1321136156878601</v>
      </c>
      <c r="E22" s="9">
        <v>1699</v>
      </c>
      <c r="F22" s="10">
        <v>450</v>
      </c>
      <c r="G22" s="1">
        <f t="shared" si="6"/>
        <v>0.17701604500937695</v>
      </c>
      <c r="H22" s="17">
        <f t="shared" si="7"/>
        <v>-392</v>
      </c>
      <c r="I22" s="18">
        <f t="shared" si="4"/>
        <v>631.4657552076756</v>
      </c>
    </row>
    <row r="23" spans="1:9" ht="14.25">
      <c r="A23" s="37" t="s">
        <v>20</v>
      </c>
      <c r="B23" s="9">
        <v>1628</v>
      </c>
      <c r="C23" s="10">
        <v>405</v>
      </c>
      <c r="D23" s="11">
        <f t="shared" si="5"/>
        <v>0.16456080056605682</v>
      </c>
      <c r="E23" s="9">
        <v>1727</v>
      </c>
      <c r="F23" s="10">
        <v>437</v>
      </c>
      <c r="G23" s="1">
        <f t="shared" si="6"/>
        <v>0.17993331944155033</v>
      </c>
      <c r="H23" s="17">
        <f t="shared" si="7"/>
        <v>-99</v>
      </c>
      <c r="I23" s="18">
        <f t="shared" si="4"/>
        <v>595.8137292812243</v>
      </c>
    </row>
    <row r="24" spans="1:9" ht="14.25">
      <c r="A24" s="37" t="s">
        <v>21</v>
      </c>
      <c r="B24" s="9">
        <v>1611</v>
      </c>
      <c r="C24" s="10">
        <v>404</v>
      </c>
      <c r="D24" s="11">
        <f t="shared" si="5"/>
        <v>0.16284241382795916</v>
      </c>
      <c r="E24" s="9">
        <v>1254</v>
      </c>
      <c r="F24" s="10">
        <v>370</v>
      </c>
      <c r="G24" s="1">
        <f t="shared" si="6"/>
        <v>0.1306522192123359</v>
      </c>
      <c r="H24" s="17">
        <f t="shared" si="7"/>
        <v>357</v>
      </c>
      <c r="I24" s="18">
        <f t="shared" si="4"/>
        <v>547.828440298603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8695</v>
      </c>
      <c r="C27" s="10">
        <v>812</v>
      </c>
      <c r="D27" s="1">
        <f>B27/B$27</f>
        <v>1</v>
      </c>
      <c r="E27" s="9">
        <v>9551</v>
      </c>
      <c r="F27" s="10">
        <v>792</v>
      </c>
      <c r="G27" s="1">
        <f>E27/E$27</f>
        <v>1</v>
      </c>
      <c r="H27" s="17">
        <f>B27-E27</f>
        <v>-856</v>
      </c>
      <c r="I27" s="18">
        <f>((SQRT((C27/1.645)^2+(F27/1.645)^2)))*1.645</f>
        <v>1134.2874415244137</v>
      </c>
    </row>
    <row r="28" spans="1:9" ht="14.25">
      <c r="A28" s="37" t="s">
        <v>22</v>
      </c>
      <c r="B28" s="9">
        <v>1273</v>
      </c>
      <c r="C28" s="10">
        <v>300</v>
      </c>
      <c r="D28" s="1">
        <f aca="true" t="shared" si="8" ref="D28:D36">B28/B$27</f>
        <v>0.14640598044853365</v>
      </c>
      <c r="E28" s="9">
        <v>1427</v>
      </c>
      <c r="F28" s="10">
        <v>319</v>
      </c>
      <c r="G28" s="1">
        <f aca="true" t="shared" si="9" ref="G28:G36">E28/E$27</f>
        <v>0.14940843890692074</v>
      </c>
      <c r="H28" s="17">
        <f>B28-E28</f>
        <v>-154</v>
      </c>
      <c r="I28" s="18">
        <f aca="true" t="shared" si="10" ref="I28:I36">((SQRT((C28/1.645)^2+(F28/1.645)^2)))*1.645</f>
        <v>437.90524089122295</v>
      </c>
    </row>
    <row r="29" spans="1:9" ht="14.25">
      <c r="A29" s="37" t="s">
        <v>23</v>
      </c>
      <c r="B29" s="9">
        <v>881</v>
      </c>
      <c r="C29" s="10">
        <v>277</v>
      </c>
      <c r="D29" s="1">
        <f t="shared" si="8"/>
        <v>0.10132259919493962</v>
      </c>
      <c r="E29" s="9">
        <v>1421</v>
      </c>
      <c r="F29" s="10">
        <v>274</v>
      </c>
      <c r="G29" s="1">
        <f t="shared" si="9"/>
        <v>0.1487802324363941</v>
      </c>
      <c r="H29" s="17">
        <f aca="true" t="shared" si="11" ref="H29:H36">B29-E29</f>
        <v>-540</v>
      </c>
      <c r="I29" s="18">
        <f t="shared" si="10"/>
        <v>389.62161131025573</v>
      </c>
    </row>
    <row r="30" spans="1:9" ht="14.25">
      <c r="A30" s="37" t="s">
        <v>14</v>
      </c>
      <c r="B30" s="9">
        <v>232</v>
      </c>
      <c r="C30" s="10">
        <v>108</v>
      </c>
      <c r="D30" s="1">
        <f t="shared" si="8"/>
        <v>0.026682001150086256</v>
      </c>
      <c r="E30" s="9">
        <v>507</v>
      </c>
      <c r="F30" s="10">
        <v>158</v>
      </c>
      <c r="G30" s="1">
        <f t="shared" si="9"/>
        <v>0.05308344675950162</v>
      </c>
      <c r="H30" s="17">
        <f t="shared" si="11"/>
        <v>-275</v>
      </c>
      <c r="I30" s="18">
        <f t="shared" si="10"/>
        <v>191.38442987871298</v>
      </c>
    </row>
    <row r="31" spans="1:9" ht="14.25">
      <c r="A31" s="37" t="s">
        <v>15</v>
      </c>
      <c r="B31" s="9">
        <v>643</v>
      </c>
      <c r="C31" s="10">
        <v>207</v>
      </c>
      <c r="D31" s="1">
        <f t="shared" si="8"/>
        <v>0.07395054629097182</v>
      </c>
      <c r="E31" s="9">
        <v>1159</v>
      </c>
      <c r="F31" s="10">
        <v>297</v>
      </c>
      <c r="G31" s="1">
        <f t="shared" si="9"/>
        <v>0.12134854989006387</v>
      </c>
      <c r="H31" s="17">
        <f t="shared" si="11"/>
        <v>-516</v>
      </c>
      <c r="I31" s="18">
        <f t="shared" si="10"/>
        <v>362.0193365001378</v>
      </c>
    </row>
    <row r="32" spans="1:9" ht="14.25">
      <c r="A32" s="37" t="s">
        <v>16</v>
      </c>
      <c r="B32" s="9">
        <v>1113</v>
      </c>
      <c r="C32" s="10">
        <v>305</v>
      </c>
      <c r="D32" s="1">
        <f t="shared" si="8"/>
        <v>0.12800460034502587</v>
      </c>
      <c r="E32" s="9">
        <v>732</v>
      </c>
      <c r="F32" s="10">
        <v>209</v>
      </c>
      <c r="G32" s="1">
        <f t="shared" si="9"/>
        <v>0.07664118940425087</v>
      </c>
      <c r="H32" s="17">
        <f t="shared" si="11"/>
        <v>381</v>
      </c>
      <c r="I32" s="18">
        <f t="shared" si="10"/>
        <v>369.73774489494576</v>
      </c>
    </row>
    <row r="33" spans="1:9" ht="14.25">
      <c r="A33" s="37" t="s">
        <v>17</v>
      </c>
      <c r="B33" s="9">
        <v>1185</v>
      </c>
      <c r="C33" s="10">
        <v>303</v>
      </c>
      <c r="D33" s="1">
        <f t="shared" si="8"/>
        <v>0.13628522139160437</v>
      </c>
      <c r="E33" s="9">
        <v>1575</v>
      </c>
      <c r="F33" s="10">
        <v>357</v>
      </c>
      <c r="G33" s="1">
        <f t="shared" si="9"/>
        <v>0.1649041985132447</v>
      </c>
      <c r="H33" s="17">
        <f t="shared" si="11"/>
        <v>-390</v>
      </c>
      <c r="I33" s="18">
        <f t="shared" si="10"/>
        <v>468.24993326214155</v>
      </c>
    </row>
    <row r="34" spans="1:9" ht="14.25">
      <c r="A34" s="37" t="s">
        <v>24</v>
      </c>
      <c r="B34" s="9">
        <v>1322</v>
      </c>
      <c r="C34" s="10">
        <v>338</v>
      </c>
      <c r="D34" s="1">
        <f t="shared" si="8"/>
        <v>0.1520414031052329</v>
      </c>
      <c r="E34" s="9">
        <v>997</v>
      </c>
      <c r="F34" s="10">
        <v>250</v>
      </c>
      <c r="G34" s="1">
        <f t="shared" si="9"/>
        <v>0.10438697518584442</v>
      </c>
      <c r="H34" s="17">
        <f t="shared" si="11"/>
        <v>325</v>
      </c>
      <c r="I34" s="18">
        <f t="shared" si="10"/>
        <v>420.4093243494963</v>
      </c>
    </row>
    <row r="35" spans="1:9" ht="14.25">
      <c r="A35" s="37" t="s">
        <v>25</v>
      </c>
      <c r="B35" s="9">
        <v>657</v>
      </c>
      <c r="C35" s="10">
        <v>238</v>
      </c>
      <c r="D35" s="1">
        <f t="shared" si="8"/>
        <v>0.07556066705002876</v>
      </c>
      <c r="E35" s="9">
        <v>462</v>
      </c>
      <c r="F35" s="10">
        <v>164</v>
      </c>
      <c r="G35" s="1">
        <f t="shared" si="9"/>
        <v>0.048371898230551776</v>
      </c>
      <c r="H35" s="17">
        <f t="shared" si="11"/>
        <v>195</v>
      </c>
      <c r="I35" s="18">
        <f t="shared" si="10"/>
        <v>289.03287010303865</v>
      </c>
    </row>
    <row r="36" spans="1:9" ht="14.25">
      <c r="A36" s="37" t="s">
        <v>26</v>
      </c>
      <c r="B36" s="9">
        <v>1389</v>
      </c>
      <c r="C36" s="10">
        <v>287</v>
      </c>
      <c r="D36" s="1">
        <f t="shared" si="8"/>
        <v>0.15974698102357676</v>
      </c>
      <c r="E36" s="9">
        <v>1271</v>
      </c>
      <c r="F36" s="10">
        <v>277</v>
      </c>
      <c r="G36" s="1">
        <f t="shared" si="9"/>
        <v>0.13307507067322794</v>
      </c>
      <c r="H36" s="17">
        <f t="shared" si="11"/>
        <v>118</v>
      </c>
      <c r="I36" s="18">
        <f t="shared" si="10"/>
        <v>398.87090643465086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Howard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4070</v>
      </c>
      <c r="C7" s="19">
        <v>524</v>
      </c>
      <c r="D7" s="11">
        <f aca="true" t="shared" si="0" ref="D7:D12">B7/B$7</f>
        <v>1</v>
      </c>
      <c r="E7" s="9">
        <v>1794</v>
      </c>
      <c r="F7" s="19">
        <v>350</v>
      </c>
      <c r="G7" s="1">
        <f aca="true" t="shared" si="1" ref="G7:G12">E7/E$7</f>
        <v>1</v>
      </c>
      <c r="H7" s="17">
        <f aca="true" t="shared" si="2" ref="H7:H12">B7-E7</f>
        <v>2276</v>
      </c>
      <c r="I7" s="18">
        <f aca="true" t="shared" si="3" ref="I7:I12">((SQRT((C7/1.645)^2+(F7/1.645)^2)))*1.645</f>
        <v>630.1396670580261</v>
      </c>
    </row>
    <row r="8" spans="1:9" ht="14.25">
      <c r="A8" s="31" t="s">
        <v>8</v>
      </c>
      <c r="B8" s="19">
        <v>98</v>
      </c>
      <c r="C8" s="19">
        <v>64</v>
      </c>
      <c r="D8" s="11">
        <f t="shared" si="0"/>
        <v>0.02407862407862408</v>
      </c>
      <c r="E8" s="20">
        <v>32</v>
      </c>
      <c r="F8" s="19">
        <v>39</v>
      </c>
      <c r="G8" s="1">
        <f t="shared" si="1"/>
        <v>0.017837235228539576</v>
      </c>
      <c r="H8" s="17">
        <f t="shared" si="2"/>
        <v>66</v>
      </c>
      <c r="I8" s="18">
        <f t="shared" si="3"/>
        <v>74.94664769020693</v>
      </c>
    </row>
    <row r="9" spans="1:9" ht="14.25">
      <c r="A9" s="31" t="s">
        <v>9</v>
      </c>
      <c r="B9" s="9">
        <v>409</v>
      </c>
      <c r="C9" s="10">
        <v>237</v>
      </c>
      <c r="D9" s="11">
        <f t="shared" si="0"/>
        <v>0.1004914004914005</v>
      </c>
      <c r="E9" s="9">
        <v>116</v>
      </c>
      <c r="F9" s="10">
        <v>79</v>
      </c>
      <c r="G9" s="1">
        <f t="shared" si="1"/>
        <v>0.06465997770345597</v>
      </c>
      <c r="H9" s="17">
        <f t="shared" si="2"/>
        <v>293</v>
      </c>
      <c r="I9" s="18">
        <f t="shared" si="3"/>
        <v>249.81993515330197</v>
      </c>
    </row>
    <row r="10" spans="1:9" ht="14.25">
      <c r="A10" s="31" t="s">
        <v>10</v>
      </c>
      <c r="B10" s="19">
        <v>806</v>
      </c>
      <c r="C10" s="19">
        <v>222</v>
      </c>
      <c r="D10" s="11">
        <f t="shared" si="0"/>
        <v>0.19803439803439804</v>
      </c>
      <c r="E10" s="20">
        <v>316</v>
      </c>
      <c r="F10" s="19">
        <v>125</v>
      </c>
      <c r="G10" s="1">
        <f t="shared" si="1"/>
        <v>0.17614269788182832</v>
      </c>
      <c r="H10" s="17">
        <f t="shared" si="2"/>
        <v>490</v>
      </c>
      <c r="I10" s="18">
        <f t="shared" si="3"/>
        <v>254.77244748991208</v>
      </c>
    </row>
    <row r="11" spans="1:9" ht="14.25">
      <c r="A11" s="31" t="s">
        <v>11</v>
      </c>
      <c r="B11" s="9">
        <v>1410</v>
      </c>
      <c r="C11" s="10">
        <v>286</v>
      </c>
      <c r="D11" s="11">
        <f t="shared" si="0"/>
        <v>0.3464373464373464</v>
      </c>
      <c r="E11" s="9">
        <v>620</v>
      </c>
      <c r="F11" s="10">
        <v>175</v>
      </c>
      <c r="G11" s="1">
        <f t="shared" si="1"/>
        <v>0.3455964325529543</v>
      </c>
      <c r="H11" s="17">
        <f t="shared" si="2"/>
        <v>790</v>
      </c>
      <c r="I11" s="18">
        <f t="shared" si="3"/>
        <v>335.2924096963724</v>
      </c>
    </row>
    <row r="12" spans="1:9" ht="14.25">
      <c r="A12" s="31" t="s">
        <v>12</v>
      </c>
      <c r="B12" s="9">
        <v>1347</v>
      </c>
      <c r="C12" s="10">
        <v>289</v>
      </c>
      <c r="D12" s="11">
        <f t="shared" si="0"/>
        <v>0.33095823095823096</v>
      </c>
      <c r="E12" s="9">
        <v>710</v>
      </c>
      <c r="F12" s="10">
        <v>263</v>
      </c>
      <c r="G12" s="1">
        <f t="shared" si="1"/>
        <v>0.3957636566332218</v>
      </c>
      <c r="H12" s="17">
        <f t="shared" si="2"/>
        <v>637</v>
      </c>
      <c r="I12" s="18">
        <f t="shared" si="3"/>
        <v>390.75567814172575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6925</v>
      </c>
      <c r="C15" s="10">
        <v>895</v>
      </c>
      <c r="D15" s="11">
        <f>B15/B$15</f>
        <v>1</v>
      </c>
      <c r="E15" s="9">
        <v>3100</v>
      </c>
      <c r="F15" s="10">
        <v>668</v>
      </c>
      <c r="G15" s="1">
        <f>E15/E$15</f>
        <v>1</v>
      </c>
      <c r="H15" s="17">
        <f>B15-E15</f>
        <v>3825</v>
      </c>
      <c r="I15" s="18">
        <f aca="true" t="shared" si="4" ref="I15:I22">((SQRT((C15/1.645)^2+(F15/1.645)^2)))*1.645</f>
        <v>1116.8030265001971</v>
      </c>
    </row>
    <row r="16" spans="1:9" ht="14.25">
      <c r="A16" s="31" t="s">
        <v>13</v>
      </c>
      <c r="B16" s="9">
        <v>162</v>
      </c>
      <c r="C16" s="10">
        <v>126</v>
      </c>
      <c r="D16" s="11">
        <f aca="true" t="shared" si="5" ref="D16:D22">B16/B$15</f>
        <v>0.023393501805054152</v>
      </c>
      <c r="E16" s="9">
        <v>137</v>
      </c>
      <c r="F16" s="10">
        <v>84</v>
      </c>
      <c r="G16" s="1">
        <f aca="true" t="shared" si="6" ref="G16:G24">E16/E$15</f>
        <v>0.04419354838709678</v>
      </c>
      <c r="H16" s="17">
        <f aca="true" t="shared" si="7" ref="H16:H22">B16-E16</f>
        <v>25</v>
      </c>
      <c r="I16" s="18">
        <f t="shared" si="4"/>
        <v>151.4331535694876</v>
      </c>
    </row>
    <row r="17" spans="1:9" ht="14.25">
      <c r="A17" s="31" t="s">
        <v>14</v>
      </c>
      <c r="B17" s="9">
        <v>11</v>
      </c>
      <c r="C17" s="10">
        <v>18</v>
      </c>
      <c r="D17" s="11">
        <f t="shared" si="5"/>
        <v>0.001588447653429603</v>
      </c>
      <c r="E17" s="9">
        <v>25</v>
      </c>
      <c r="F17" s="10">
        <v>23</v>
      </c>
      <c r="G17" s="1">
        <f t="shared" si="6"/>
        <v>0.008064516129032258</v>
      </c>
      <c r="H17" s="17">
        <f t="shared" si="7"/>
        <v>-14</v>
      </c>
      <c r="I17" s="18">
        <f t="shared" si="4"/>
        <v>29.206163733020464</v>
      </c>
    </row>
    <row r="18" spans="1:9" ht="14.25">
      <c r="A18" s="31" t="s">
        <v>15</v>
      </c>
      <c r="B18" s="9">
        <v>275</v>
      </c>
      <c r="C18" s="10">
        <v>116</v>
      </c>
      <c r="D18" s="11">
        <f t="shared" si="5"/>
        <v>0.039711191335740074</v>
      </c>
      <c r="E18" s="9">
        <v>170</v>
      </c>
      <c r="F18" s="10">
        <v>114</v>
      </c>
      <c r="G18" s="1">
        <f t="shared" si="6"/>
        <v>0.054838709677419356</v>
      </c>
      <c r="H18" s="17">
        <f t="shared" si="7"/>
        <v>105</v>
      </c>
      <c r="I18" s="18">
        <f t="shared" si="4"/>
        <v>162.64070831129578</v>
      </c>
    </row>
    <row r="19" spans="1:9" ht="14.25">
      <c r="A19" s="31" t="s">
        <v>16</v>
      </c>
      <c r="B19" s="9">
        <v>285</v>
      </c>
      <c r="C19" s="10">
        <v>135</v>
      </c>
      <c r="D19" s="11">
        <f t="shared" si="5"/>
        <v>0.04115523465703971</v>
      </c>
      <c r="E19" s="9">
        <v>172</v>
      </c>
      <c r="F19" s="10">
        <v>104</v>
      </c>
      <c r="G19" s="1">
        <f t="shared" si="6"/>
        <v>0.05548387096774193</v>
      </c>
      <c r="H19" s="17">
        <f t="shared" si="7"/>
        <v>113</v>
      </c>
      <c r="I19" s="18">
        <f t="shared" si="4"/>
        <v>170.41420128616042</v>
      </c>
    </row>
    <row r="20" spans="1:9" ht="14.25">
      <c r="A20" s="31" t="s">
        <v>17</v>
      </c>
      <c r="B20" s="9">
        <v>696</v>
      </c>
      <c r="C20" s="10">
        <v>305</v>
      </c>
      <c r="D20" s="11">
        <f t="shared" si="5"/>
        <v>0.10050541516245487</v>
      </c>
      <c r="E20" s="9">
        <v>219</v>
      </c>
      <c r="F20" s="10">
        <v>114</v>
      </c>
      <c r="G20" s="1">
        <f t="shared" si="6"/>
        <v>0.07064516129032258</v>
      </c>
      <c r="H20" s="17">
        <f t="shared" si="7"/>
        <v>477</v>
      </c>
      <c r="I20" s="18">
        <f t="shared" si="4"/>
        <v>325.60866081847394</v>
      </c>
    </row>
    <row r="21" spans="1:9" ht="14.25">
      <c r="A21" s="31" t="s">
        <v>18</v>
      </c>
      <c r="B21" s="9">
        <v>1302</v>
      </c>
      <c r="C21" s="10">
        <v>385</v>
      </c>
      <c r="D21" s="11">
        <f t="shared" si="5"/>
        <v>0.188014440433213</v>
      </c>
      <c r="E21" s="9">
        <v>424</v>
      </c>
      <c r="F21" s="10">
        <v>161</v>
      </c>
      <c r="G21" s="1">
        <f t="shared" si="6"/>
        <v>0.1367741935483871</v>
      </c>
      <c r="H21" s="17">
        <f t="shared" si="7"/>
        <v>878</v>
      </c>
      <c r="I21" s="18">
        <f t="shared" si="4"/>
        <v>417.30803970208865</v>
      </c>
    </row>
    <row r="22" spans="1:9" ht="14.25">
      <c r="A22" s="31" t="s">
        <v>19</v>
      </c>
      <c r="B22" s="9">
        <v>1031</v>
      </c>
      <c r="C22" s="10">
        <v>344</v>
      </c>
      <c r="D22" s="11">
        <f t="shared" si="5"/>
        <v>0.14888086642599277</v>
      </c>
      <c r="E22" s="9">
        <v>606</v>
      </c>
      <c r="F22" s="10">
        <v>353</v>
      </c>
      <c r="G22" s="1">
        <f t="shared" si="6"/>
        <v>0.19548387096774195</v>
      </c>
      <c r="H22" s="17">
        <f t="shared" si="7"/>
        <v>425</v>
      </c>
      <c r="I22" s="18">
        <f t="shared" si="4"/>
        <v>492.89451204086254</v>
      </c>
    </row>
    <row r="23" spans="1:9" ht="14.25">
      <c r="A23" s="31" t="s">
        <v>20</v>
      </c>
      <c r="B23" s="9">
        <v>1521</v>
      </c>
      <c r="C23" s="10">
        <v>507</v>
      </c>
      <c r="D23" s="11">
        <f>B23/B$15</f>
        <v>0.2196389891696751</v>
      </c>
      <c r="E23" s="9">
        <v>554</v>
      </c>
      <c r="F23" s="10">
        <v>265</v>
      </c>
      <c r="G23" s="1">
        <f t="shared" si="6"/>
        <v>0.17870967741935484</v>
      </c>
      <c r="H23" s="17">
        <f>B23-E23</f>
        <v>967</v>
      </c>
      <c r="I23" s="18">
        <f>((SQRT((C23/1.645)^2+(F23/1.645)^2)))*1.645</f>
        <v>572.0786659192947</v>
      </c>
    </row>
    <row r="24" spans="1:9" ht="14.25">
      <c r="A24" s="31" t="s">
        <v>21</v>
      </c>
      <c r="B24" s="9">
        <v>1642</v>
      </c>
      <c r="C24" s="10">
        <v>370</v>
      </c>
      <c r="D24" s="11">
        <f>B24/B$15</f>
        <v>0.23711191335740073</v>
      </c>
      <c r="E24" s="9">
        <v>793</v>
      </c>
      <c r="F24" s="10">
        <v>425</v>
      </c>
      <c r="G24" s="1">
        <f t="shared" si="6"/>
        <v>0.2558064516129032</v>
      </c>
      <c r="H24" s="17">
        <f>B24-E24</f>
        <v>849</v>
      </c>
      <c r="I24" s="18">
        <f>((SQRT((C24/1.645)^2+(F24/1.645)^2)))*1.645</f>
        <v>563.4935669552938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5889</v>
      </c>
      <c r="C27" s="10">
        <v>587</v>
      </c>
      <c r="D27" s="11">
        <f>B27/B$27</f>
        <v>1</v>
      </c>
      <c r="E27" s="9">
        <v>4740</v>
      </c>
      <c r="F27" s="10">
        <v>563</v>
      </c>
      <c r="G27" s="11">
        <f>E27/E$27</f>
        <v>1</v>
      </c>
      <c r="H27" s="17">
        <f>B27-E27</f>
        <v>1149</v>
      </c>
      <c r="I27" s="18">
        <f>((SQRT((C27/1.645)^2+(F27/1.645)^2)))*1.645</f>
        <v>813.3498632200045</v>
      </c>
    </row>
    <row r="28" spans="1:9" ht="14.25">
      <c r="A28" s="31" t="s">
        <v>22</v>
      </c>
      <c r="B28" s="9">
        <v>805</v>
      </c>
      <c r="C28" s="10">
        <v>220</v>
      </c>
      <c r="D28" s="11">
        <f aca="true" t="shared" si="8" ref="D28:D36">B28/B$27</f>
        <v>0.13669553404652743</v>
      </c>
      <c r="E28" s="9">
        <v>510</v>
      </c>
      <c r="F28" s="10">
        <v>228</v>
      </c>
      <c r="G28" s="11">
        <f aca="true" t="shared" si="9" ref="G28:G36">E28/E$27</f>
        <v>0.10759493670886076</v>
      </c>
      <c r="H28" s="17">
        <f>B28-E28</f>
        <v>295</v>
      </c>
      <c r="I28" s="18">
        <f aca="true" t="shared" si="10" ref="I28:I36">((SQRT((C28/1.645)^2+(F28/1.645)^2)))*1.645</f>
        <v>316.83434157300564</v>
      </c>
    </row>
    <row r="29" spans="1:9" ht="14.25">
      <c r="A29" s="31" t="s">
        <v>23</v>
      </c>
      <c r="B29" s="9">
        <v>892</v>
      </c>
      <c r="C29" s="10">
        <v>217</v>
      </c>
      <c r="D29" s="11">
        <f t="shared" si="8"/>
        <v>0.15146884021056206</v>
      </c>
      <c r="E29" s="9">
        <v>1791</v>
      </c>
      <c r="F29" s="10">
        <v>350</v>
      </c>
      <c r="G29" s="11">
        <f t="shared" si="9"/>
        <v>0.3778481012658228</v>
      </c>
      <c r="H29" s="17">
        <f aca="true" t="shared" si="11" ref="H29:H36">B29-E29</f>
        <v>-899</v>
      </c>
      <c r="I29" s="18">
        <f t="shared" si="10"/>
        <v>411.8118502423163</v>
      </c>
    </row>
    <row r="30" spans="1:9" ht="14.25">
      <c r="A30" s="31" t="s">
        <v>14</v>
      </c>
      <c r="B30" s="9">
        <v>358</v>
      </c>
      <c r="C30" s="10">
        <v>153</v>
      </c>
      <c r="D30" s="11">
        <f t="shared" si="8"/>
        <v>0.060791305824418405</v>
      </c>
      <c r="E30" s="9">
        <v>320</v>
      </c>
      <c r="F30" s="10">
        <v>121</v>
      </c>
      <c r="G30" s="11">
        <f t="shared" si="9"/>
        <v>0.06751054852320675</v>
      </c>
      <c r="H30" s="17">
        <f t="shared" si="11"/>
        <v>38</v>
      </c>
      <c r="I30" s="18">
        <f t="shared" si="10"/>
        <v>195.0640920313116</v>
      </c>
    </row>
    <row r="31" spans="1:9" ht="14.25">
      <c r="A31" s="31" t="s">
        <v>15</v>
      </c>
      <c r="B31" s="9">
        <v>565</v>
      </c>
      <c r="C31" s="10">
        <v>174</v>
      </c>
      <c r="D31" s="11">
        <f t="shared" si="8"/>
        <v>0.09594158600781118</v>
      </c>
      <c r="E31" s="9">
        <v>222</v>
      </c>
      <c r="F31" s="10">
        <v>107</v>
      </c>
      <c r="G31" s="11">
        <f t="shared" si="9"/>
        <v>0.04683544303797468</v>
      </c>
      <c r="H31" s="17">
        <f t="shared" si="11"/>
        <v>343</v>
      </c>
      <c r="I31" s="18">
        <f t="shared" si="10"/>
        <v>204.26698215815497</v>
      </c>
    </row>
    <row r="32" spans="1:9" ht="14.25">
      <c r="A32" s="31" t="s">
        <v>16</v>
      </c>
      <c r="B32" s="9">
        <v>517</v>
      </c>
      <c r="C32" s="10">
        <v>186</v>
      </c>
      <c r="D32" s="11">
        <f t="shared" si="8"/>
        <v>0.08779079640006793</v>
      </c>
      <c r="E32" s="9">
        <v>296</v>
      </c>
      <c r="F32" s="10">
        <v>111</v>
      </c>
      <c r="G32" s="11">
        <f t="shared" si="9"/>
        <v>0.06244725738396625</v>
      </c>
      <c r="H32" s="17">
        <f t="shared" si="11"/>
        <v>221</v>
      </c>
      <c r="I32" s="18">
        <f t="shared" si="10"/>
        <v>216.60332407421637</v>
      </c>
    </row>
    <row r="33" spans="1:9" ht="14.25">
      <c r="A33" s="31" t="s">
        <v>17</v>
      </c>
      <c r="B33" s="9">
        <v>860</v>
      </c>
      <c r="C33" s="10">
        <v>216</v>
      </c>
      <c r="D33" s="11">
        <f t="shared" si="8"/>
        <v>0.14603498047206656</v>
      </c>
      <c r="E33" s="9">
        <v>381</v>
      </c>
      <c r="F33" s="10">
        <v>195</v>
      </c>
      <c r="G33" s="11">
        <f t="shared" si="9"/>
        <v>0.08037974683544304</v>
      </c>
      <c r="H33" s="17">
        <f t="shared" si="11"/>
        <v>479</v>
      </c>
      <c r="I33" s="18">
        <f t="shared" si="10"/>
        <v>291</v>
      </c>
    </row>
    <row r="34" spans="1:9" ht="14.25">
      <c r="A34" s="31" t="s">
        <v>24</v>
      </c>
      <c r="B34" s="9">
        <v>555</v>
      </c>
      <c r="C34" s="10">
        <v>207</v>
      </c>
      <c r="D34" s="11">
        <f t="shared" si="8"/>
        <v>0.09424350483953133</v>
      </c>
      <c r="E34" s="9">
        <v>420</v>
      </c>
      <c r="F34" s="10">
        <v>155</v>
      </c>
      <c r="G34" s="11">
        <f t="shared" si="9"/>
        <v>0.08860759493670886</v>
      </c>
      <c r="H34" s="17">
        <f t="shared" si="11"/>
        <v>135</v>
      </c>
      <c r="I34" s="18">
        <f t="shared" si="10"/>
        <v>258.6000773395089</v>
      </c>
    </row>
    <row r="35" spans="1:9" ht="14.25">
      <c r="A35" s="31" t="s">
        <v>25</v>
      </c>
      <c r="B35" s="9">
        <v>224</v>
      </c>
      <c r="C35" s="10">
        <v>103</v>
      </c>
      <c r="D35" s="11">
        <f t="shared" si="8"/>
        <v>0.0380370181694685</v>
      </c>
      <c r="E35" s="9">
        <v>127</v>
      </c>
      <c r="F35" s="10">
        <v>73</v>
      </c>
      <c r="G35" s="11">
        <f t="shared" si="9"/>
        <v>0.02679324894514768</v>
      </c>
      <c r="H35" s="17">
        <f t="shared" si="11"/>
        <v>97</v>
      </c>
      <c r="I35" s="18">
        <f t="shared" si="10"/>
        <v>126.24579200908043</v>
      </c>
    </row>
    <row r="36" spans="1:9" ht="14.25">
      <c r="A36" s="31" t="s">
        <v>26</v>
      </c>
      <c r="B36" s="9">
        <v>1113</v>
      </c>
      <c r="C36" s="10">
        <v>247</v>
      </c>
      <c r="D36" s="11">
        <f t="shared" si="8"/>
        <v>0.1889964340295466</v>
      </c>
      <c r="E36" s="9">
        <v>673</v>
      </c>
      <c r="F36" s="10">
        <v>192</v>
      </c>
      <c r="G36" s="11">
        <f t="shared" si="9"/>
        <v>0.1419831223628692</v>
      </c>
      <c r="H36" s="17">
        <f t="shared" si="11"/>
        <v>440</v>
      </c>
      <c r="I36" s="18">
        <f t="shared" si="10"/>
        <v>312.846607780874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Howard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1279</v>
      </c>
      <c r="C7" s="9">
        <v>262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1279</v>
      </c>
      <c r="I7" s="18">
        <f aca="true" t="shared" si="2" ref="I7:I12">((SQRT((C7/1.645)^2+(F7/1.645)^2)))*1.645</f>
        <v>262</v>
      </c>
    </row>
    <row r="8" spans="1:9" ht="14.25">
      <c r="A8" s="25" t="s">
        <v>8</v>
      </c>
      <c r="B8" s="9">
        <v>106</v>
      </c>
      <c r="C8" s="9">
        <v>81</v>
      </c>
      <c r="D8" s="11">
        <f t="shared" si="0"/>
        <v>0.08287724784988272</v>
      </c>
      <c r="E8" s="9">
        <v>0</v>
      </c>
      <c r="F8" s="10">
        <v>0</v>
      </c>
      <c r="G8" s="1">
        <v>0</v>
      </c>
      <c r="H8" s="17">
        <f t="shared" si="1"/>
        <v>106</v>
      </c>
      <c r="I8" s="18">
        <f t="shared" si="2"/>
        <v>81</v>
      </c>
    </row>
    <row r="9" spans="1:9" ht="14.25">
      <c r="A9" s="25" t="s">
        <v>9</v>
      </c>
      <c r="B9" s="9">
        <v>149</v>
      </c>
      <c r="C9" s="10">
        <v>87</v>
      </c>
      <c r="D9" s="11">
        <f>B9/B$7</f>
        <v>0.1164972634870993</v>
      </c>
      <c r="E9" s="9">
        <v>0</v>
      </c>
      <c r="F9" s="10">
        <v>0</v>
      </c>
      <c r="G9" s="1">
        <v>0</v>
      </c>
      <c r="H9" s="17">
        <f t="shared" si="1"/>
        <v>149</v>
      </c>
      <c r="I9" s="18">
        <f>((SQRT((C9/1.645)^2+(F9/1.645)^2)))*1.645</f>
        <v>87</v>
      </c>
    </row>
    <row r="10" spans="1:9" ht="14.25">
      <c r="A10" s="25" t="s">
        <v>10</v>
      </c>
      <c r="B10" s="19">
        <v>188</v>
      </c>
      <c r="C10" s="19">
        <v>92</v>
      </c>
      <c r="D10" s="11">
        <f>B10/B$7</f>
        <v>0.14698983580922595</v>
      </c>
      <c r="E10" s="9">
        <v>0</v>
      </c>
      <c r="F10" s="10">
        <v>0</v>
      </c>
      <c r="G10" s="1">
        <v>0</v>
      </c>
      <c r="H10" s="17">
        <f t="shared" si="1"/>
        <v>188</v>
      </c>
      <c r="I10" s="18">
        <f>((SQRT((C10/1.645)^2+(F10/1.645)^2)))*1.645</f>
        <v>92</v>
      </c>
    </row>
    <row r="11" spans="1:9" ht="14.25">
      <c r="A11" s="25" t="s">
        <v>11</v>
      </c>
      <c r="B11" s="9">
        <v>406</v>
      </c>
      <c r="C11" s="10">
        <v>143</v>
      </c>
      <c r="D11" s="11">
        <f t="shared" si="0"/>
        <v>0.3174354964816263</v>
      </c>
      <c r="E11" s="9">
        <v>0</v>
      </c>
      <c r="F11" s="10">
        <v>0</v>
      </c>
      <c r="G11" s="1">
        <v>0</v>
      </c>
      <c r="H11" s="17">
        <f t="shared" si="1"/>
        <v>406</v>
      </c>
      <c r="I11" s="18">
        <f t="shared" si="2"/>
        <v>143</v>
      </c>
    </row>
    <row r="12" spans="1:9" ht="14.25">
      <c r="A12" s="25" t="s">
        <v>12</v>
      </c>
      <c r="B12" s="9">
        <v>430</v>
      </c>
      <c r="C12" s="10">
        <v>160</v>
      </c>
      <c r="D12" s="11">
        <f t="shared" si="0"/>
        <v>0.33620015637216577</v>
      </c>
      <c r="E12" s="9">
        <v>0</v>
      </c>
      <c r="F12" s="10">
        <v>0</v>
      </c>
      <c r="G12" s="1">
        <v>0</v>
      </c>
      <c r="H12" s="17">
        <f t="shared" si="1"/>
        <v>430</v>
      </c>
      <c r="I12" s="18">
        <f t="shared" si="2"/>
        <v>160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2157</v>
      </c>
      <c r="C15" s="10">
        <v>455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2157</v>
      </c>
      <c r="I15" s="18">
        <f aca="true" t="shared" si="3" ref="I15:I24">((SQRT((C15/1.645)^2+(F15/1.645)^2)))*1.645</f>
        <v>455</v>
      </c>
    </row>
    <row r="16" spans="1:9" ht="14.25">
      <c r="A16" s="25" t="s">
        <v>13</v>
      </c>
      <c r="B16" s="9">
        <v>123</v>
      </c>
      <c r="C16" s="10">
        <v>116</v>
      </c>
      <c r="D16" s="11">
        <f aca="true" t="shared" si="4" ref="D16:D24">B16/B$15</f>
        <v>0.05702364394993046</v>
      </c>
      <c r="E16" s="9">
        <v>0</v>
      </c>
      <c r="F16" s="10">
        <v>0</v>
      </c>
      <c r="G16" s="1">
        <v>0</v>
      </c>
      <c r="H16" s="17">
        <f aca="true" t="shared" si="5" ref="H16:H24">B16-E16</f>
        <v>123</v>
      </c>
      <c r="I16" s="18">
        <f t="shared" si="3"/>
        <v>115.99999999999999</v>
      </c>
    </row>
    <row r="17" spans="1:9" ht="14.25">
      <c r="A17" s="25" t="s">
        <v>14</v>
      </c>
      <c r="B17" s="9">
        <v>44</v>
      </c>
      <c r="C17" s="10">
        <v>44</v>
      </c>
      <c r="D17" s="11">
        <f t="shared" si="4"/>
        <v>0.020398701900788133</v>
      </c>
      <c r="E17" s="9">
        <v>0</v>
      </c>
      <c r="F17" s="10">
        <v>0</v>
      </c>
      <c r="G17" s="1">
        <v>0</v>
      </c>
      <c r="H17" s="17">
        <f t="shared" si="5"/>
        <v>44</v>
      </c>
      <c r="I17" s="18">
        <f t="shared" si="3"/>
        <v>44</v>
      </c>
    </row>
    <row r="18" spans="1:9" ht="14.25">
      <c r="A18" s="25" t="s">
        <v>15</v>
      </c>
      <c r="B18" s="9">
        <v>44</v>
      </c>
      <c r="C18" s="10">
        <v>50</v>
      </c>
      <c r="D18" s="11">
        <f t="shared" si="4"/>
        <v>0.020398701900788133</v>
      </c>
      <c r="E18" s="9">
        <v>0</v>
      </c>
      <c r="F18" s="10">
        <v>0</v>
      </c>
      <c r="G18" s="1">
        <v>0</v>
      </c>
      <c r="H18" s="17">
        <f t="shared" si="5"/>
        <v>44</v>
      </c>
      <c r="I18" s="18">
        <f t="shared" si="3"/>
        <v>50</v>
      </c>
    </row>
    <row r="19" spans="1:9" ht="14.25">
      <c r="A19" s="25" t="s">
        <v>16</v>
      </c>
      <c r="B19" s="9">
        <v>179</v>
      </c>
      <c r="C19" s="10">
        <v>217</v>
      </c>
      <c r="D19" s="11">
        <f t="shared" si="4"/>
        <v>0.08298562818729717</v>
      </c>
      <c r="E19" s="9">
        <v>0</v>
      </c>
      <c r="F19" s="10">
        <v>0</v>
      </c>
      <c r="G19" s="1">
        <v>0</v>
      </c>
      <c r="H19" s="17">
        <f t="shared" si="5"/>
        <v>179</v>
      </c>
      <c r="I19" s="18">
        <f t="shared" si="3"/>
        <v>217</v>
      </c>
    </row>
    <row r="20" spans="1:9" ht="14.25">
      <c r="A20" s="25" t="s">
        <v>17</v>
      </c>
      <c r="B20" s="9">
        <v>56</v>
      </c>
      <c r="C20" s="10">
        <v>41</v>
      </c>
      <c r="D20" s="11">
        <f t="shared" si="4"/>
        <v>0.025961984237366714</v>
      </c>
      <c r="E20" s="9">
        <v>0</v>
      </c>
      <c r="F20" s="10">
        <v>0</v>
      </c>
      <c r="G20" s="1">
        <v>0</v>
      </c>
      <c r="H20" s="17">
        <f t="shared" si="5"/>
        <v>56</v>
      </c>
      <c r="I20" s="18">
        <f t="shared" si="3"/>
        <v>41</v>
      </c>
    </row>
    <row r="21" spans="1:9" ht="14.25">
      <c r="A21" s="25" t="s">
        <v>18</v>
      </c>
      <c r="B21" s="9">
        <v>168</v>
      </c>
      <c r="C21" s="10">
        <v>110</v>
      </c>
      <c r="D21" s="11">
        <f t="shared" si="4"/>
        <v>0.07788595271210014</v>
      </c>
      <c r="E21" s="9">
        <v>0</v>
      </c>
      <c r="F21" s="10">
        <v>0</v>
      </c>
      <c r="G21" s="1">
        <v>0</v>
      </c>
      <c r="H21" s="17">
        <f t="shared" si="5"/>
        <v>168</v>
      </c>
      <c r="I21" s="18">
        <f t="shared" si="3"/>
        <v>109.99999999999999</v>
      </c>
    </row>
    <row r="22" spans="1:9" ht="14.25">
      <c r="A22" s="25" t="s">
        <v>19</v>
      </c>
      <c r="B22" s="9">
        <v>240</v>
      </c>
      <c r="C22" s="10">
        <v>141</v>
      </c>
      <c r="D22" s="11">
        <f t="shared" si="4"/>
        <v>0.11126564673157163</v>
      </c>
      <c r="E22" s="9">
        <v>0</v>
      </c>
      <c r="F22" s="10">
        <v>0</v>
      </c>
      <c r="G22" s="1">
        <v>0</v>
      </c>
      <c r="H22" s="17">
        <f t="shared" si="5"/>
        <v>240</v>
      </c>
      <c r="I22" s="18">
        <f t="shared" si="3"/>
        <v>141</v>
      </c>
    </row>
    <row r="23" spans="1:9" ht="14.25">
      <c r="A23" s="25" t="s">
        <v>20</v>
      </c>
      <c r="B23" s="9">
        <v>474</v>
      </c>
      <c r="C23" s="10">
        <v>212</v>
      </c>
      <c r="D23" s="11">
        <f t="shared" si="4"/>
        <v>0.21974965229485396</v>
      </c>
      <c r="E23" s="9">
        <v>0</v>
      </c>
      <c r="F23" s="10">
        <v>0</v>
      </c>
      <c r="G23" s="1">
        <v>0</v>
      </c>
      <c r="H23" s="17">
        <f t="shared" si="5"/>
        <v>474</v>
      </c>
      <c r="I23" s="18">
        <f t="shared" si="3"/>
        <v>212</v>
      </c>
    </row>
    <row r="24" spans="1:9" ht="14.25">
      <c r="A24" s="25" t="s">
        <v>21</v>
      </c>
      <c r="B24" s="9">
        <v>829</v>
      </c>
      <c r="C24" s="10">
        <v>251</v>
      </c>
      <c r="D24" s="11">
        <f t="shared" si="4"/>
        <v>0.38433008808530367</v>
      </c>
      <c r="E24" s="9">
        <v>0</v>
      </c>
      <c r="F24" s="10">
        <v>0</v>
      </c>
      <c r="G24" s="1">
        <v>0</v>
      </c>
      <c r="H24" s="17">
        <f t="shared" si="5"/>
        <v>829</v>
      </c>
      <c r="I24" s="18">
        <f t="shared" si="3"/>
        <v>250.99999999999997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1791</v>
      </c>
      <c r="C27" s="10">
        <v>310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1791</v>
      </c>
      <c r="I27" s="18">
        <f>((SQRT((C27/1.645)^2+(F27/1.645)^2)))*1.645</f>
        <v>310</v>
      </c>
    </row>
    <row r="28" spans="1:9" ht="14.25">
      <c r="A28" s="25" t="s">
        <v>22</v>
      </c>
      <c r="B28" s="9">
        <v>881</v>
      </c>
      <c r="C28" s="10">
        <v>219</v>
      </c>
      <c r="D28" s="11">
        <f aca="true" t="shared" si="6" ref="D28:D36">B28/B$27</f>
        <v>0.4919039642657733</v>
      </c>
      <c r="E28" s="9">
        <v>0</v>
      </c>
      <c r="F28" s="10">
        <v>0</v>
      </c>
      <c r="G28" s="1">
        <v>0</v>
      </c>
      <c r="H28" s="17">
        <f>B28-E28</f>
        <v>881</v>
      </c>
      <c r="I28" s="18">
        <f aca="true" t="shared" si="7" ref="I28:I36">((SQRT((C28/1.645)^2+(F28/1.645)^2)))*1.645</f>
        <v>219</v>
      </c>
    </row>
    <row r="29" spans="1:9" ht="14.25">
      <c r="A29" s="25" t="s">
        <v>23</v>
      </c>
      <c r="B29" s="9">
        <v>282</v>
      </c>
      <c r="C29" s="10">
        <v>121</v>
      </c>
      <c r="D29" s="11">
        <f t="shared" si="6"/>
        <v>0.1574539363484087</v>
      </c>
      <c r="E29" s="9">
        <v>0</v>
      </c>
      <c r="F29" s="10">
        <v>0</v>
      </c>
      <c r="G29" s="1">
        <v>0</v>
      </c>
      <c r="H29" s="17">
        <f aca="true" t="shared" si="8" ref="H29:H36">B29-E29</f>
        <v>282</v>
      </c>
      <c r="I29" s="18">
        <f t="shared" si="7"/>
        <v>121</v>
      </c>
    </row>
    <row r="30" spans="1:9" ht="14.25">
      <c r="A30" s="25" t="s">
        <v>14</v>
      </c>
      <c r="B30" s="9">
        <v>49</v>
      </c>
      <c r="C30" s="10">
        <v>44</v>
      </c>
      <c r="D30" s="11">
        <f t="shared" si="6"/>
        <v>0.027359017308766054</v>
      </c>
      <c r="E30" s="9">
        <v>0</v>
      </c>
      <c r="F30" s="10">
        <v>0</v>
      </c>
      <c r="G30" s="1">
        <v>0</v>
      </c>
      <c r="H30" s="17">
        <f t="shared" si="8"/>
        <v>49</v>
      </c>
      <c r="I30" s="18">
        <f t="shared" si="7"/>
        <v>44</v>
      </c>
    </row>
    <row r="31" spans="1:9" ht="14.25">
      <c r="A31" s="25" t="s">
        <v>15</v>
      </c>
      <c r="B31" s="9">
        <v>140</v>
      </c>
      <c r="C31" s="10">
        <v>91</v>
      </c>
      <c r="D31" s="11">
        <f t="shared" si="6"/>
        <v>0.07816862088218872</v>
      </c>
      <c r="E31" s="9">
        <v>0</v>
      </c>
      <c r="F31" s="10">
        <v>0</v>
      </c>
      <c r="G31" s="1">
        <v>0</v>
      </c>
      <c r="H31" s="17">
        <f t="shared" si="8"/>
        <v>140</v>
      </c>
      <c r="I31" s="18">
        <f t="shared" si="7"/>
        <v>91</v>
      </c>
    </row>
    <row r="32" spans="1:9" ht="14.25">
      <c r="A32" s="25" t="s">
        <v>16</v>
      </c>
      <c r="B32" s="9">
        <v>119</v>
      </c>
      <c r="C32" s="10">
        <v>81</v>
      </c>
      <c r="D32" s="11">
        <f t="shared" si="6"/>
        <v>0.0664433277498604</v>
      </c>
      <c r="E32" s="9">
        <v>0</v>
      </c>
      <c r="F32" s="10">
        <v>0</v>
      </c>
      <c r="G32" s="1">
        <v>0</v>
      </c>
      <c r="H32" s="17">
        <f t="shared" si="8"/>
        <v>119</v>
      </c>
      <c r="I32" s="18">
        <f t="shared" si="7"/>
        <v>81</v>
      </c>
    </row>
    <row r="33" spans="1:9" ht="14.25">
      <c r="A33" s="25" t="s">
        <v>17</v>
      </c>
      <c r="B33" s="9">
        <v>84</v>
      </c>
      <c r="C33" s="10">
        <v>80</v>
      </c>
      <c r="D33" s="11">
        <f t="shared" si="6"/>
        <v>0.04690117252931323</v>
      </c>
      <c r="E33" s="9">
        <v>0</v>
      </c>
      <c r="F33" s="10">
        <v>0</v>
      </c>
      <c r="G33" s="1">
        <v>0</v>
      </c>
      <c r="H33" s="17">
        <f t="shared" si="8"/>
        <v>84</v>
      </c>
      <c r="I33" s="18">
        <f t="shared" si="7"/>
        <v>80</v>
      </c>
    </row>
    <row r="34" spans="1:9" ht="14.25">
      <c r="A34" s="25" t="s">
        <v>24</v>
      </c>
      <c r="B34" s="9">
        <v>73</v>
      </c>
      <c r="C34" s="10">
        <v>58</v>
      </c>
      <c r="D34" s="11">
        <f t="shared" si="6"/>
        <v>0.04075935231714126</v>
      </c>
      <c r="E34" s="9">
        <v>0</v>
      </c>
      <c r="F34" s="10">
        <v>0</v>
      </c>
      <c r="G34" s="1">
        <v>0</v>
      </c>
      <c r="H34" s="17">
        <f t="shared" si="8"/>
        <v>73</v>
      </c>
      <c r="I34" s="18">
        <f t="shared" si="7"/>
        <v>57.99999999999999</v>
      </c>
    </row>
    <row r="35" spans="1:9" ht="14.25">
      <c r="A35" s="25" t="s">
        <v>25</v>
      </c>
      <c r="B35" s="9">
        <v>28</v>
      </c>
      <c r="C35" s="10">
        <v>33</v>
      </c>
      <c r="D35" s="11">
        <f t="shared" si="6"/>
        <v>0.015633724176437745</v>
      </c>
      <c r="E35" s="9">
        <v>0</v>
      </c>
      <c r="F35" s="10">
        <v>0</v>
      </c>
      <c r="G35" s="1">
        <v>0</v>
      </c>
      <c r="H35" s="17">
        <f t="shared" si="8"/>
        <v>28</v>
      </c>
      <c r="I35" s="18">
        <f t="shared" si="7"/>
        <v>33</v>
      </c>
    </row>
    <row r="36" spans="1:9" ht="14.25">
      <c r="A36" s="25" t="s">
        <v>26</v>
      </c>
      <c r="B36" s="9">
        <v>135</v>
      </c>
      <c r="C36" s="10">
        <v>76</v>
      </c>
      <c r="D36" s="11">
        <f t="shared" si="6"/>
        <v>0.07537688442211055</v>
      </c>
      <c r="E36" s="9">
        <v>0</v>
      </c>
      <c r="F36" s="10">
        <v>0</v>
      </c>
      <c r="G36" s="1">
        <v>0</v>
      </c>
      <c r="H36" s="17">
        <f t="shared" si="8"/>
        <v>135</v>
      </c>
      <c r="I36" s="18">
        <f t="shared" si="7"/>
        <v>76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