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<sst xmlns="http://schemas.openxmlformats.org/spreadsheetml/2006/main" count="237" uniqueCount="41">
  <si>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</si>
  <si>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</si>
  <si>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</si>
  <si>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</si>
  <si>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</si>
  <si>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</si>
  <si>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</si>
  <si>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</si>
  <si>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</si>
  <si>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</si>
  <si>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</si>
  <si>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</si>
  <si>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</si>
  <si>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</si>
  <si>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</si>
  <si>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</si>
  <si>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</si>
  <si>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</si>
  <si>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</si>
  <si>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</si>
  <si>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</si>
  <si>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</si>
  <si>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</si>
  <si>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</si>
  <si>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</si>
  <si>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</si>
  <si>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</si>
  <si>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</si>
  <si>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</si>
  <si>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</si>
  <si>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</si>
  <si>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</si>
  <si>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</si>
  <si>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</si>
  <si>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</si>
  <si>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</si>
  <si>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</si>
  <si>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</si>
  <si>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</si>
  <si>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</si>
  <si>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Harford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</si>
</sst>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Harford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5946</v>
      </c>
      <c r="C7" s="19">
        <f>((SQRT((Intra!C7/1.645)^2+(Inter!C7/1.645)^2+(Foreign!C7/1.645)^2))*1.645)</f>
        <v>569.0641440119031</v>
      </c>
      <c r="D7" s="11">
        <f aca="true" t="shared" si="0" ref="D7:D12">B7/B$7</f>
        <v>1</v>
      </c>
      <c r="E7" s="9">
        <f>Intra!E7+Inter!E7+Foreign!E7</f>
        <v>4470</v>
      </c>
      <c r="F7" s="10">
        <f>((SQRT((Intra!F7/1.645)^2+(Inter!F7/1.645)^2+(Foreign!F7/1.645)^2))*1.645)</f>
        <v>580.4498255663447</v>
      </c>
      <c r="G7" s="1">
        <f aca="true" t="shared" si="1" ref="G7:G12">E7/E$7</f>
        <v>1</v>
      </c>
      <c r="H7" s="17">
        <f>Intra!H7+Inter!H7+Foreign!H7</f>
        <v>1476</v>
      </c>
      <c r="I7" s="18">
        <f>((SQRT((Intra!I7/1.645)^2+(Inter!I7/1.645)^2+(Foreign!I7/1.645)^2))*1.645)</f>
        <v>812.8689931348101</v>
      </c>
      <c r="K7" s="21"/>
    </row>
    <row r="8" spans="1:11" ht="14.25">
      <c r="A8" s="43" t="s">
        <v>8</v>
      </c>
      <c r="B8" s="9">
        <f>Intra!B8+Inter!B8+Foreign!B8</f>
        <v>506</v>
      </c>
      <c r="C8" s="19">
        <f>((SQRT((Intra!C8/1.645)^2+(Inter!C8/1.645)^2+(Foreign!C8/1.645)^2))*1.645)</f>
        <v>160.15929570274716</v>
      </c>
      <c r="D8" s="11">
        <f t="shared" si="0"/>
        <v>0.08509922637066936</v>
      </c>
      <c r="E8" s="9">
        <f>Intra!E8+Inter!E8+Foreign!E8</f>
        <v>541</v>
      </c>
      <c r="F8" s="10">
        <f>((SQRT((Intra!F8/1.645)^2+(Inter!F8/1.645)^2+(Foreign!F8/1.645)^2))*1.645)</f>
        <v>194.07730418572905</v>
      </c>
      <c r="G8" s="1">
        <f t="shared" si="1"/>
        <v>0.12102908277404922</v>
      </c>
      <c r="H8" s="17">
        <f>Intra!H8+Inter!H8+Foreign!H8</f>
        <v>-35</v>
      </c>
      <c r="I8" s="18">
        <f>((SQRT((Intra!I8/1.645)^2+(Inter!I8/1.645)^2+(Foreign!I8/1.645)^2))*1.645)</f>
        <v>251.6286947071021</v>
      </c>
      <c r="K8" s="21"/>
    </row>
    <row r="9" spans="1:11" ht="14.25">
      <c r="A9" s="43" t="s">
        <v>9</v>
      </c>
      <c r="B9" s="9">
        <f>Intra!B9+Inter!B9+Foreign!B9</f>
        <v>1292</v>
      </c>
      <c r="C9" s="10">
        <f>((SQRT((Intra!C9/1.645)^2+(Inter!C9/1.645)^2+(Foreign!C9/1.645)^2))*1.645)</f>
        <v>264.30474834932494</v>
      </c>
      <c r="D9" s="11">
        <f t="shared" si="0"/>
        <v>0.21728893373696603</v>
      </c>
      <c r="E9" s="9">
        <f>Intra!E9+Inter!E9+Foreign!E9</f>
        <v>1270</v>
      </c>
      <c r="F9" s="10">
        <f>((SQRT((Intra!F9/1.645)^2+(Inter!F9/1.645)^2+(Foreign!F9/1.645)^2))*1.645)</f>
        <v>325.0846043724618</v>
      </c>
      <c r="G9" s="1">
        <f t="shared" si="1"/>
        <v>0.2841163310961969</v>
      </c>
      <c r="H9" s="17">
        <f>Intra!H9+Inter!H9+Foreign!H9</f>
        <v>22</v>
      </c>
      <c r="I9" s="18">
        <f>((SQRT((Intra!I9/1.645)^2+(Inter!I9/1.645)^2+(Foreign!I9/1.645)^2))*1.645)</f>
        <v>418.9713594030026</v>
      </c>
      <c r="K9" s="21"/>
    </row>
    <row r="10" spans="1:11" ht="14.25">
      <c r="A10" s="43" t="s">
        <v>10</v>
      </c>
      <c r="B10" s="9">
        <f>Intra!B10+Inter!B10+Foreign!B10</f>
        <v>1534</v>
      </c>
      <c r="C10" s="19">
        <f>((SQRT((Intra!C10/1.645)^2+(Inter!C10/1.645)^2+(Foreign!C10/1.645)^2))*1.645)</f>
        <v>290.265395801842</v>
      </c>
      <c r="D10" s="11">
        <f t="shared" si="0"/>
        <v>0.25798856374032964</v>
      </c>
      <c r="E10" s="9">
        <f>Intra!E10+Inter!E10+Foreign!E10</f>
        <v>1675</v>
      </c>
      <c r="F10" s="10">
        <f>((SQRT((Intra!F10/1.645)^2+(Inter!F10/1.645)^2+(Foreign!F10/1.645)^2))*1.645)</f>
        <v>379.81179549877066</v>
      </c>
      <c r="G10" s="1">
        <f t="shared" si="1"/>
        <v>0.37472035794183445</v>
      </c>
      <c r="H10" s="17">
        <f>Intra!H10+Inter!H10+Foreign!H10</f>
        <v>-141</v>
      </c>
      <c r="I10" s="18">
        <f>((SQRT((Intra!I10/1.645)^2+(Inter!I10/1.645)^2+(Foreign!I10/1.645)^2))*1.645)</f>
        <v>478.0282418435128</v>
      </c>
      <c r="K10" s="21"/>
    </row>
    <row r="11" spans="1:11" s="2" customFormat="1" ht="14.25">
      <c r="A11" s="43" t="s">
        <v>11</v>
      </c>
      <c r="B11" s="9">
        <f>Intra!B11+Inter!B11+Foreign!B11</f>
        <v>1657</v>
      </c>
      <c r="C11" s="10">
        <f>((SQRT((Intra!C11/1.645)^2+(Inter!C11/1.645)^2+(Foreign!C11/1.645)^2))*1.645)</f>
        <v>310.38524449464416</v>
      </c>
      <c r="D11" s="11">
        <f t="shared" si="0"/>
        <v>0.27867473932055165</v>
      </c>
      <c r="E11" s="9">
        <f>Intra!E11+Inter!E11+Foreign!E11</f>
        <v>659</v>
      </c>
      <c r="F11" s="10">
        <f>((SQRT((Intra!F11/1.645)^2+(Inter!F11/1.645)^2+(Foreign!F11/1.645)^2))*1.645)</f>
        <v>179.44637081869334</v>
      </c>
      <c r="G11" s="1">
        <f t="shared" si="1"/>
        <v>0.14742729306487695</v>
      </c>
      <c r="H11" s="17">
        <f>Intra!H11+Inter!H11+Foreign!H11</f>
        <v>998</v>
      </c>
      <c r="I11" s="18">
        <f>((SQRT((Intra!I11/1.645)^2+(Inter!I11/1.645)^2+(Foreign!I11/1.645)^2))*1.645)</f>
        <v>358.52475507278433</v>
      </c>
      <c r="K11" s="21"/>
    </row>
    <row r="12" spans="1:11" s="2" customFormat="1" ht="14.25">
      <c r="A12" s="43" t="s">
        <v>12</v>
      </c>
      <c r="B12" s="9">
        <f>Intra!B12+Inter!B12+Foreign!B12</f>
        <v>957</v>
      </c>
      <c r="C12" s="10">
        <f>((SQRT((Intra!C12/1.645)^2+(Inter!C12/1.645)^2+(Foreign!C12/1.645)^2))*1.645)</f>
        <v>218.83555469804259</v>
      </c>
      <c r="D12" s="11">
        <f t="shared" si="0"/>
        <v>0.16094853683148336</v>
      </c>
      <c r="E12" s="9">
        <f>Intra!E12+Inter!E12+Foreign!E12</f>
        <v>325</v>
      </c>
      <c r="F12" s="10">
        <f>((SQRT((Intra!F12/1.645)^2+(Inter!F12/1.645)^2+(Foreign!F12/1.645)^2))*1.645)</f>
        <v>133.54025610279473</v>
      </c>
      <c r="G12" s="1">
        <f t="shared" si="1"/>
        <v>0.07270693512304251</v>
      </c>
      <c r="H12" s="17">
        <f>Intra!H12+Inter!H12+Foreign!H12</f>
        <v>632</v>
      </c>
      <c r="I12" s="18">
        <f>((SQRT((Intra!I12/1.645)^2+(Inter!I12/1.645)^2+(Foreign!I12/1.645)^2))*1.645)</f>
        <v>256.3630238548453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9099</v>
      </c>
      <c r="C15" s="10">
        <f>((SQRT((Intra!C15/1.645)^2+(Inter!C15/1.645)^2+(Foreign!C15/1.645)^2))*1.645)</f>
        <v>987.2699732089496</v>
      </c>
      <c r="D15" s="11">
        <f>B15/B$15</f>
        <v>1</v>
      </c>
      <c r="E15" s="9">
        <f>Intra!E15+Inter!E15+Foreign!E15</f>
        <v>6477</v>
      </c>
      <c r="F15" s="10">
        <f>((SQRT((Intra!F15/1.645)^2+(Inter!F15/1.645)^2+(Foreign!F15/1.645)^2))*1.645)</f>
        <v>959.5441626105597</v>
      </c>
      <c r="G15" s="1">
        <f>E15/E$15</f>
        <v>1</v>
      </c>
      <c r="H15" s="17">
        <f>Intra!H15+Inter!H15+Foreign!H15</f>
        <v>2622</v>
      </c>
      <c r="I15" s="18">
        <f>((SQRT((Intra!I15/1.645)^2+(Inter!I15/1.645)^2+(Foreign!I15/1.645)^2))*1.645)</f>
        <v>1376.7450744418882</v>
      </c>
      <c r="K15" s="21"/>
    </row>
    <row r="16" spans="1:11" ht="14.25">
      <c r="A16" s="43" t="s">
        <v>13</v>
      </c>
      <c r="B16" s="9">
        <f>Intra!B16+Inter!B16+Foreign!B16</f>
        <v>492</v>
      </c>
      <c r="C16" s="10">
        <f>((SQRT((Intra!C16/1.645)^2+(Inter!C16/1.645)^2+(Foreign!C16/1.645)^2))*1.645)</f>
        <v>213.6000936329383</v>
      </c>
      <c r="D16" s="11">
        <f aca="true" t="shared" si="2" ref="D16:D24">B16/B$15</f>
        <v>0.054071876030333005</v>
      </c>
      <c r="E16" s="9">
        <f>Intra!E16+Inter!E16+Foreign!E16</f>
        <v>392</v>
      </c>
      <c r="F16" s="10">
        <f>((SQRT((Intra!F16/1.645)^2+(Inter!F16/1.645)^2+(Foreign!F16/1.645)^2))*1.645)</f>
        <v>195.25624189766637</v>
      </c>
      <c r="G16" s="1">
        <f aca="true" t="shared" si="3" ref="G16:G24">E16/E$15</f>
        <v>0.060521846533889145</v>
      </c>
      <c r="H16" s="17">
        <f>Intra!H16+Inter!H16+Foreign!H16</f>
        <v>100</v>
      </c>
      <c r="I16" s="18">
        <f>((SQRT((Intra!I16/1.645)^2+(Inter!I16/1.645)^2+(Foreign!I16/1.645)^2))*1.645)</f>
        <v>289.39592256975567</v>
      </c>
      <c r="K16" s="21"/>
    </row>
    <row r="17" spans="1:11" ht="14.25">
      <c r="A17" s="43" t="s">
        <v>14</v>
      </c>
      <c r="B17" s="9">
        <f>Intra!B17+Inter!B17+Foreign!B17</f>
        <v>195</v>
      </c>
      <c r="C17" s="10">
        <f>((SQRT((Intra!C17/1.645)^2+(Inter!C17/1.645)^2+(Foreign!C17/1.645)^2))*1.645)</f>
        <v>139.90353819685905</v>
      </c>
      <c r="D17" s="11">
        <f t="shared" si="2"/>
        <v>0.02143092647543686</v>
      </c>
      <c r="E17" s="9">
        <f>Intra!E17+Inter!E17+Foreign!E17</f>
        <v>275</v>
      </c>
      <c r="F17" s="10">
        <f>((SQRT((Intra!F17/1.645)^2+(Inter!F17/1.645)^2+(Foreign!F17/1.645)^2))*1.645)</f>
        <v>176.7399219191861</v>
      </c>
      <c r="G17" s="1">
        <f t="shared" si="3"/>
        <v>0.04245792805311101</v>
      </c>
      <c r="H17" s="17">
        <f>Intra!H17+Inter!H17+Foreign!H17</f>
        <v>-80</v>
      </c>
      <c r="I17" s="18">
        <f>((SQRT((Intra!I17/1.645)^2+(Inter!I17/1.645)^2+(Foreign!I17/1.645)^2))*1.645)</f>
        <v>225.4107362128077</v>
      </c>
      <c r="K17" s="21"/>
    </row>
    <row r="18" spans="1:11" ht="14.25">
      <c r="A18" s="43" t="s">
        <v>15</v>
      </c>
      <c r="B18" s="9">
        <f>Intra!B18+Inter!B18+Foreign!B18</f>
        <v>258</v>
      </c>
      <c r="C18" s="10">
        <f>((SQRT((Intra!C18/1.645)^2+(Inter!C18/1.645)^2+(Foreign!C18/1.645)^2))*1.645)</f>
        <v>120.19151384353223</v>
      </c>
      <c r="D18" s="11">
        <f t="shared" si="2"/>
        <v>0.02835476425980877</v>
      </c>
      <c r="E18" s="9">
        <f>Intra!E18+Inter!E18+Foreign!E18</f>
        <v>336</v>
      </c>
      <c r="F18" s="10">
        <f>((SQRT((Intra!F18/1.645)^2+(Inter!F18/1.645)^2+(Foreign!F18/1.645)^2))*1.645)</f>
        <v>167.60966559241146</v>
      </c>
      <c r="G18" s="1">
        <f t="shared" si="3"/>
        <v>0.05187586845761927</v>
      </c>
      <c r="H18" s="17">
        <f>Intra!H18+Inter!H18+Foreign!H18</f>
        <v>-78</v>
      </c>
      <c r="I18" s="18">
        <f>((SQRT((Intra!I18/1.645)^2+(Inter!I18/1.645)^2+(Foreign!I18/1.645)^2))*1.645)</f>
        <v>206.2498484847929</v>
      </c>
      <c r="K18" s="21"/>
    </row>
    <row r="19" spans="1:11" s="2" customFormat="1" ht="14.25">
      <c r="A19" s="43" t="s">
        <v>16</v>
      </c>
      <c r="B19" s="9">
        <f>Intra!B19+Inter!B19+Foreign!B19</f>
        <v>700</v>
      </c>
      <c r="C19" s="10">
        <f>((SQRT((Intra!C19/1.645)^2+(Inter!C19/1.645)^2+(Foreign!C19/1.645)^2))*1.645)</f>
        <v>338.7432656157167</v>
      </c>
      <c r="D19" s="11">
        <f t="shared" si="2"/>
        <v>0.07693153093746566</v>
      </c>
      <c r="E19" s="9">
        <f>Intra!E19+Inter!E19+Foreign!E19</f>
        <v>586</v>
      </c>
      <c r="F19" s="10">
        <f>((SQRT((Intra!F19/1.645)^2+(Inter!F19/1.645)^2+(Foreign!F19/1.645)^2))*1.645)</f>
        <v>238.53092042752027</v>
      </c>
      <c r="G19" s="1">
        <f t="shared" si="3"/>
        <v>0.09047398486953837</v>
      </c>
      <c r="H19" s="17">
        <f>Intra!H19+Inter!H19+Foreign!H19</f>
        <v>114</v>
      </c>
      <c r="I19" s="18">
        <f>((SQRT((Intra!I19/1.645)^2+(Inter!I19/1.645)^2+(Foreign!I19/1.645)^2))*1.645)</f>
        <v>414.2994086406593</v>
      </c>
      <c r="K19" s="21"/>
    </row>
    <row r="20" spans="1:11" s="2" customFormat="1" ht="14.25">
      <c r="A20" s="43" t="s">
        <v>17</v>
      </c>
      <c r="B20" s="9">
        <f>Intra!B20+Inter!B20+Foreign!B20</f>
        <v>687</v>
      </c>
      <c r="C20" s="10">
        <f>((SQRT((Intra!C20/1.645)^2+(Inter!C20/1.645)^2+(Foreign!C20/1.645)^2))*1.645)</f>
        <v>251.74193135034136</v>
      </c>
      <c r="D20" s="11">
        <f t="shared" si="2"/>
        <v>0.07550280250576986</v>
      </c>
      <c r="E20" s="9">
        <f>Intra!E20+Inter!E20+Foreign!E20</f>
        <v>511</v>
      </c>
      <c r="F20" s="10">
        <f>((SQRT((Intra!F20/1.645)^2+(Inter!F20/1.645)^2+(Foreign!F20/1.645)^2))*1.645)</f>
        <v>177.55280904564705</v>
      </c>
      <c r="G20" s="1">
        <f t="shared" si="3"/>
        <v>0.07889454994596264</v>
      </c>
      <c r="H20" s="17">
        <f>Intra!H20+Inter!H20+Foreign!H20</f>
        <v>176</v>
      </c>
      <c r="I20" s="18">
        <f>((SQRT((Intra!I20/1.645)^2+(Inter!I20/1.645)^2+(Foreign!I20/1.645)^2))*1.645)</f>
        <v>308.0568129420286</v>
      </c>
      <c r="K20" s="21"/>
    </row>
    <row r="21" spans="1:11" s="2" customFormat="1" ht="14.25">
      <c r="A21" s="43" t="s">
        <v>18</v>
      </c>
      <c r="B21" s="9">
        <f>Intra!B21+Inter!B21+Foreign!B21</f>
        <v>1493</v>
      </c>
      <c r="C21" s="10">
        <f>((SQRT((Intra!C21/1.645)^2+(Inter!C21/1.645)^2+(Foreign!C21/1.645)^2))*1.645)</f>
        <v>393.7651584383768</v>
      </c>
      <c r="D21" s="11">
        <f t="shared" si="2"/>
        <v>0.1640839652709089</v>
      </c>
      <c r="E21" s="9">
        <f>Intra!E21+Inter!E21+Foreign!E21</f>
        <v>1487</v>
      </c>
      <c r="F21" s="10">
        <f>((SQRT((Intra!F21/1.645)^2+(Inter!F21/1.645)^2+(Foreign!F21/1.645)^2))*1.645)</f>
        <v>550.4071220469444</v>
      </c>
      <c r="G21" s="1">
        <f t="shared" si="3"/>
        <v>0.2295815964180948</v>
      </c>
      <c r="H21" s="17">
        <f>Intra!H21+Inter!H21+Foreign!H21</f>
        <v>6</v>
      </c>
      <c r="I21" s="18">
        <f>((SQRT((Intra!I21/1.645)^2+(Inter!I21/1.645)^2+(Foreign!I21/1.645)^2))*1.645)</f>
        <v>676.7562338094862</v>
      </c>
      <c r="K21" s="21"/>
    </row>
    <row r="22" spans="1:11" s="2" customFormat="1" ht="14.25">
      <c r="A22" s="43" t="s">
        <v>19</v>
      </c>
      <c r="B22" s="9">
        <f>Intra!B22+Inter!B22+Foreign!B22</f>
        <v>1637</v>
      </c>
      <c r="C22" s="10">
        <f>((SQRT((Intra!C22/1.645)^2+(Inter!C22/1.645)^2+(Foreign!C22/1.645)^2))*1.645)</f>
        <v>411.9538809138713</v>
      </c>
      <c r="D22" s="11">
        <f t="shared" si="2"/>
        <v>0.1799098802066161</v>
      </c>
      <c r="E22" s="9">
        <f>Intra!E22+Inter!E22+Foreign!E22</f>
        <v>1017</v>
      </c>
      <c r="F22" s="10">
        <f>((SQRT((Intra!F22/1.645)^2+(Inter!F22/1.645)^2+(Foreign!F22/1.645)^2))*1.645)</f>
        <v>340.7814548944822</v>
      </c>
      <c r="G22" s="1">
        <f t="shared" si="3"/>
        <v>0.1570171375636869</v>
      </c>
      <c r="H22" s="17">
        <f>Intra!H22+Inter!H22+Foreign!H22</f>
        <v>620</v>
      </c>
      <c r="I22" s="18">
        <f>((SQRT((Intra!I22/1.645)^2+(Inter!I22/1.645)^2+(Foreign!I22/1.645)^2))*1.645)</f>
        <v>534.6381954181725</v>
      </c>
      <c r="K22" s="21"/>
    </row>
    <row r="23" spans="1:11" s="2" customFormat="1" ht="14.25">
      <c r="A23" s="43" t="s">
        <v>20</v>
      </c>
      <c r="B23" s="9">
        <f>Intra!B23+Inter!B23+Foreign!B23</f>
        <v>2023</v>
      </c>
      <c r="C23" s="10">
        <f>((SQRT((Intra!C23/1.645)^2+(Inter!C23/1.645)^2+(Foreign!C23/1.645)^2))*1.645)</f>
        <v>497.0452695680747</v>
      </c>
      <c r="D23" s="11">
        <f t="shared" si="2"/>
        <v>0.22233212440927574</v>
      </c>
      <c r="E23" s="9">
        <f>Intra!E23+Inter!E23+Foreign!E23</f>
        <v>1363</v>
      </c>
      <c r="F23" s="10">
        <f>((SQRT((Intra!F23/1.645)^2+(Inter!F23/1.645)^2+(Foreign!F23/1.645)^2))*1.645)</f>
        <v>536.8361016176167</v>
      </c>
      <c r="G23" s="1">
        <f t="shared" si="3"/>
        <v>0.21043693067778294</v>
      </c>
      <c r="H23" s="17">
        <f>Intra!H23+Inter!H23+Foreign!H23</f>
        <v>660</v>
      </c>
      <c r="I23" s="18">
        <f>((SQRT((Intra!I23/1.645)^2+(Inter!I23/1.645)^2+(Foreign!I23/1.645)^2))*1.645)</f>
        <v>731.6057681565941</v>
      </c>
      <c r="K23" s="21"/>
    </row>
    <row r="24" spans="1:11" s="2" customFormat="1" ht="14.25">
      <c r="A24" s="43" t="s">
        <v>21</v>
      </c>
      <c r="B24" s="9">
        <f>Intra!B24+Inter!B24+Foreign!B24</f>
        <v>1614</v>
      </c>
      <c r="C24" s="10">
        <f>((SQRT((Intra!C24/1.645)^2+(Inter!C24/1.645)^2+(Foreign!C24/1.645)^2))*1.645)</f>
        <v>381.4826339428834</v>
      </c>
      <c r="D24" s="11">
        <f t="shared" si="2"/>
        <v>0.1773821299043851</v>
      </c>
      <c r="E24" s="9">
        <f>Intra!E24+Inter!E24+Foreign!E24</f>
        <v>510</v>
      </c>
      <c r="F24" s="10">
        <f>((SQRT((Intra!F24/1.645)^2+(Inter!F24/1.645)^2+(Foreign!F24/1.645)^2))*1.645)</f>
        <v>167.57386431063767</v>
      </c>
      <c r="G24" s="1">
        <f t="shared" si="3"/>
        <v>0.07874015748031496</v>
      </c>
      <c r="H24" s="17">
        <f>Intra!H24+Inter!H24+Foreign!H24</f>
        <v>1104</v>
      </c>
      <c r="I24" s="18">
        <f>((SQRT((Intra!I24/1.645)^2+(Inter!I24/1.645)^2+(Foreign!I24/1.645)^2))*1.645)</f>
        <v>416.6653333312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7682</v>
      </c>
      <c r="C27" s="10">
        <f>((SQRT((Intra!C27/1.645)^2+(Inter!C27/1.645)^2+(Foreign!C27/1.645)^2))*1.645)</f>
        <v>610.7896528265684</v>
      </c>
      <c r="D27" s="11">
        <f>B27/B$27</f>
        <v>1</v>
      </c>
      <c r="E27" s="9">
        <f>Intra!E27+Inter!E27+Foreign!E27</f>
        <v>7780</v>
      </c>
      <c r="F27" s="10">
        <f>((SQRT((Intra!F27/1.645)^2+(Inter!F27/1.645)^2+(Foreign!F27/1.645)^2))*1.645)</f>
        <v>696.3476143421474</v>
      </c>
      <c r="G27" s="1">
        <f>E27/E$27</f>
        <v>1</v>
      </c>
      <c r="H27" s="17">
        <f>Intra!H27+Inter!H27+Foreign!H27</f>
        <v>-98</v>
      </c>
      <c r="I27" s="18">
        <f>((SQRT((Intra!I27/1.645)^2+(Inter!I27/1.645)^2+(Foreign!I27/1.645)^2))*1.645)</f>
        <v>926.263461440642</v>
      </c>
      <c r="K27" s="21"/>
    </row>
    <row r="28" spans="1:11" ht="14.25">
      <c r="A28" s="43" t="s">
        <v>22</v>
      </c>
      <c r="B28" s="9">
        <f>Intra!B28+Inter!B28+Foreign!B28</f>
        <v>999</v>
      </c>
      <c r="C28" s="10">
        <f>((SQRT((Intra!C28/1.645)^2+(Inter!C28/1.645)^2+(Foreign!C28/1.645)^2))*1.645)</f>
        <v>231.82967885928673</v>
      </c>
      <c r="D28" s="11">
        <f aca="true" t="shared" si="4" ref="D28:D36">B28/B$27</f>
        <v>0.13004425930747202</v>
      </c>
      <c r="E28" s="9">
        <f>Intra!E28+Inter!E28+Foreign!E28</f>
        <v>910</v>
      </c>
      <c r="F28" s="10">
        <f>((SQRT((Intra!F28/1.645)^2+(Inter!F28/1.645)^2+(Foreign!F28/1.645)^2))*1.645)</f>
        <v>224.14281161795043</v>
      </c>
      <c r="G28" s="1">
        <f aca="true" t="shared" si="5" ref="G28:G36">E28/E$27</f>
        <v>0.11696658097686376</v>
      </c>
      <c r="H28" s="17">
        <f>Intra!H28+Inter!H28+Foreign!H28</f>
        <v>89</v>
      </c>
      <c r="I28" s="18">
        <f>((SQRT((Intra!I28/1.645)^2+(Inter!I28/1.645)^2+(Foreign!I28/1.645)^2))*1.645)</f>
        <v>322.4670525805698</v>
      </c>
      <c r="K28" s="21"/>
    </row>
    <row r="29" spans="1:11" ht="14.25">
      <c r="A29" s="43" t="s">
        <v>23</v>
      </c>
      <c r="B29" s="9">
        <f>Intra!B29+Inter!B29+Foreign!B29</f>
        <v>1349</v>
      </c>
      <c r="C29" s="10">
        <f>((SQRT((Intra!C29/1.645)^2+(Inter!C29/1.645)^2+(Foreign!C29/1.645)^2))*1.645)</f>
        <v>260.8543654992187</v>
      </c>
      <c r="D29" s="11">
        <f t="shared" si="4"/>
        <v>0.17560531111689665</v>
      </c>
      <c r="E29" s="9">
        <f>Intra!E29+Inter!E29+Foreign!E29</f>
        <v>1680</v>
      </c>
      <c r="F29" s="10">
        <f>((SQRT((Intra!F29/1.645)^2+(Inter!F29/1.645)^2+(Foreign!F29/1.645)^2))*1.645)</f>
        <v>297.9345565724124</v>
      </c>
      <c r="G29" s="1">
        <f t="shared" si="5"/>
        <v>0.2159383033419023</v>
      </c>
      <c r="H29" s="17">
        <f>Intra!H29+Inter!H29+Foreign!H29</f>
        <v>-331</v>
      </c>
      <c r="I29" s="18">
        <f>((SQRT((Intra!I29/1.645)^2+(Inter!I29/1.645)^2+(Foreign!I29/1.645)^2))*1.645)</f>
        <v>395.9924241699581</v>
      </c>
      <c r="K29" s="21"/>
    </row>
    <row r="30" spans="1:11" ht="14.25">
      <c r="A30" s="43" t="s">
        <v>14</v>
      </c>
      <c r="B30" s="9">
        <f>Intra!B30+Inter!B30+Foreign!B30</f>
        <v>414</v>
      </c>
      <c r="C30" s="10">
        <f>((SQRT((Intra!C30/1.645)^2+(Inter!C30/1.645)^2+(Foreign!C30/1.645)^2))*1.645)</f>
        <v>140.90422278980856</v>
      </c>
      <c r="D30" s="11">
        <f t="shared" si="4"/>
        <v>0.05389221556886228</v>
      </c>
      <c r="E30" s="9">
        <f>Intra!E30+Inter!E30+Foreign!E30</f>
        <v>671</v>
      </c>
      <c r="F30" s="10">
        <f>((SQRT((Intra!F30/1.645)^2+(Inter!F30/1.645)^2+(Foreign!F30/1.645)^2))*1.645)</f>
        <v>230.05434140654683</v>
      </c>
      <c r="G30" s="1">
        <f t="shared" si="5"/>
        <v>0.08624678663239074</v>
      </c>
      <c r="H30" s="17">
        <f>Intra!H30+Inter!H30+Foreign!H30</f>
        <v>-257</v>
      </c>
      <c r="I30" s="18">
        <f>((SQRT((Intra!I30/1.645)^2+(Inter!I30/1.645)^2+(Foreign!I30/1.645)^2))*1.645)</f>
        <v>269.77583286869856</v>
      </c>
      <c r="K30" s="21"/>
    </row>
    <row r="31" spans="1:11" s="2" customFormat="1" ht="14.25">
      <c r="A31" s="43" t="s">
        <v>15</v>
      </c>
      <c r="B31" s="9">
        <f>Intra!B31+Inter!B31+Foreign!B31</f>
        <v>858</v>
      </c>
      <c r="C31" s="10">
        <f>((SQRT((Intra!C31/1.645)^2+(Inter!C31/1.645)^2+(Foreign!C31/1.645)^2))*1.645)</f>
        <v>191.9921873410478</v>
      </c>
      <c r="D31" s="11">
        <f t="shared" si="4"/>
        <v>0.11168966414996095</v>
      </c>
      <c r="E31" s="9">
        <f>Intra!E31+Inter!E31+Foreign!E31</f>
        <v>984</v>
      </c>
      <c r="F31" s="10">
        <f>((SQRT((Intra!F31/1.645)^2+(Inter!F31/1.645)^2+(Foreign!F31/1.645)^2))*1.645)</f>
        <v>272.1709021919867</v>
      </c>
      <c r="G31" s="1">
        <f t="shared" si="5"/>
        <v>0.12647814910025706</v>
      </c>
      <c r="H31" s="17">
        <f>Intra!H31+Inter!H31+Foreign!H31</f>
        <v>-126</v>
      </c>
      <c r="I31" s="18">
        <f>((SQRT((Intra!I31/1.645)^2+(Inter!I31/1.645)^2+(Foreign!I31/1.645)^2))*1.645)</f>
        <v>333.073565447635</v>
      </c>
      <c r="K31" s="21"/>
    </row>
    <row r="32" spans="1:11" s="2" customFormat="1" ht="14.25">
      <c r="A32" s="43" t="s">
        <v>16</v>
      </c>
      <c r="B32" s="9">
        <f>Intra!B32+Inter!B32+Foreign!B32</f>
        <v>844</v>
      </c>
      <c r="C32" s="10">
        <f>((SQRT((Intra!C32/1.645)^2+(Inter!C32/1.645)^2+(Foreign!C32/1.645)^2))*1.645)</f>
        <v>217.83939037740626</v>
      </c>
      <c r="D32" s="11">
        <f t="shared" si="4"/>
        <v>0.10986722207758397</v>
      </c>
      <c r="E32" s="9">
        <f>Intra!E32+Inter!E32+Foreign!E32</f>
        <v>892</v>
      </c>
      <c r="F32" s="10">
        <f>((SQRT((Intra!F32/1.645)^2+(Inter!F32/1.645)^2+(Foreign!F32/1.645)^2))*1.645)</f>
        <v>259.38774065094134</v>
      </c>
      <c r="G32" s="1">
        <f t="shared" si="5"/>
        <v>0.11465295629820052</v>
      </c>
      <c r="H32" s="17">
        <f>Intra!H32+Inter!H32+Foreign!H32</f>
        <v>-48</v>
      </c>
      <c r="I32" s="18">
        <f>((SQRT((Intra!I32/1.645)^2+(Inter!I32/1.645)^2+(Foreign!I32/1.645)^2))*1.645)</f>
        <v>338.7270287414337</v>
      </c>
      <c r="K32" s="21"/>
    </row>
    <row r="33" spans="1:11" s="2" customFormat="1" ht="14.25">
      <c r="A33" s="43" t="s">
        <v>17</v>
      </c>
      <c r="B33" s="9">
        <f>Intra!B33+Inter!B33+Foreign!B33</f>
        <v>919</v>
      </c>
      <c r="C33" s="10">
        <f>((SQRT((Intra!C33/1.645)^2+(Inter!C33/1.645)^2+(Foreign!C33/1.645)^2))*1.645)</f>
        <v>200.85069081285235</v>
      </c>
      <c r="D33" s="11">
        <f t="shared" si="4"/>
        <v>0.11963030460817495</v>
      </c>
      <c r="E33" s="9">
        <f>Intra!E33+Inter!E33+Foreign!E33</f>
        <v>970</v>
      </c>
      <c r="F33" s="10">
        <f>((SQRT((Intra!F33/1.645)^2+(Inter!F33/1.645)^2+(Foreign!F33/1.645)^2))*1.645)</f>
        <v>255.1960031034969</v>
      </c>
      <c r="G33" s="1">
        <f t="shared" si="5"/>
        <v>0.12467866323907455</v>
      </c>
      <c r="H33" s="17">
        <f>Intra!H33+Inter!H33+Foreign!H33</f>
        <v>-51</v>
      </c>
      <c r="I33" s="18">
        <f>((SQRT((Intra!I33/1.645)^2+(Inter!I33/1.645)^2+(Foreign!I33/1.645)^2))*1.645)</f>
        <v>324.75529248959134</v>
      </c>
      <c r="K33" s="21"/>
    </row>
    <row r="34" spans="1:11" s="2" customFormat="1" ht="14.25">
      <c r="A34" s="43" t="s">
        <v>24</v>
      </c>
      <c r="B34" s="9">
        <f>Intra!B34+Inter!B34+Foreign!B34</f>
        <v>726</v>
      </c>
      <c r="C34" s="10">
        <f>((SQRT((Intra!C34/1.645)^2+(Inter!C34/1.645)^2+(Foreign!C34/1.645)^2))*1.645)</f>
        <v>183.3930205869351</v>
      </c>
      <c r="D34" s="11">
        <f t="shared" si="4"/>
        <v>0.0945066388961208</v>
      </c>
      <c r="E34" s="9">
        <f>Intra!E34+Inter!E34+Foreign!E34</f>
        <v>760</v>
      </c>
      <c r="F34" s="10">
        <f>((SQRT((Intra!F34/1.645)^2+(Inter!F34/1.645)^2+(Foreign!F34/1.645)^2))*1.645)</f>
        <v>195.25624189766637</v>
      </c>
      <c r="G34" s="1">
        <f t="shared" si="5"/>
        <v>0.09768637532133675</v>
      </c>
      <c r="H34" s="17">
        <f>Intra!H34+Inter!H34+Foreign!H34</f>
        <v>-34</v>
      </c>
      <c r="I34" s="18">
        <f>((SQRT((Intra!I34/1.645)^2+(Inter!I34/1.645)^2+(Foreign!I34/1.645)^2))*1.645)</f>
        <v>267.8768373712069</v>
      </c>
      <c r="K34" s="21"/>
    </row>
    <row r="35" spans="1:11" s="2" customFormat="1" ht="14.25">
      <c r="A35" s="43" t="s">
        <v>25</v>
      </c>
      <c r="B35" s="9">
        <f>Intra!B35+Inter!B35+Foreign!B35</f>
        <v>441</v>
      </c>
      <c r="C35" s="10">
        <f>((SQRT((Intra!C35/1.645)^2+(Inter!C35/1.645)^2+(Foreign!C35/1.645)^2))*1.645)</f>
        <v>153.88632167934873</v>
      </c>
      <c r="D35" s="11">
        <f t="shared" si="4"/>
        <v>0.05740692527987503</v>
      </c>
      <c r="E35" s="9">
        <f>Intra!E35+Inter!E35+Foreign!E35</f>
        <v>272</v>
      </c>
      <c r="F35" s="10">
        <f>((SQRT((Intra!F35/1.645)^2+(Inter!F35/1.645)^2+(Foreign!F35/1.645)^2))*1.645)</f>
        <v>110.2088925631684</v>
      </c>
      <c r="G35" s="1">
        <f t="shared" si="5"/>
        <v>0.03496143958868895</v>
      </c>
      <c r="H35" s="17">
        <f>Intra!H35+Inter!H35+Foreign!H35</f>
        <v>169</v>
      </c>
      <c r="I35" s="18">
        <f>((SQRT((Intra!I35/1.645)^2+(Inter!I35/1.645)^2+(Foreign!I35/1.645)^2))*1.645)</f>
        <v>189.28021555355434</v>
      </c>
      <c r="K35" s="21"/>
    </row>
    <row r="36" spans="1:11" s="2" customFormat="1" ht="14.25">
      <c r="A36" s="43" t="s">
        <v>26</v>
      </c>
      <c r="B36" s="9">
        <f>Intra!B36+Inter!B36+Foreign!B36</f>
        <v>1132</v>
      </c>
      <c r="C36" s="10">
        <f>((SQRT((Intra!C36/1.645)^2+(Inter!C36/1.645)^2+(Foreign!C36/1.645)^2))*1.645)</f>
        <v>222.45898498374933</v>
      </c>
      <c r="D36" s="11">
        <f t="shared" si="4"/>
        <v>0.14735745899505337</v>
      </c>
      <c r="E36" s="9">
        <f>Intra!E36+Inter!E36+Foreign!E36</f>
        <v>641</v>
      </c>
      <c r="F36" s="10">
        <f>((SQRT((Intra!F36/1.645)^2+(Inter!F36/1.645)^2+(Foreign!F36/1.645)^2))*1.645)</f>
        <v>190.26297590440447</v>
      </c>
      <c r="G36" s="1">
        <f t="shared" si="5"/>
        <v>0.08239074550128535</v>
      </c>
      <c r="H36" s="17">
        <f>Intra!H36+Inter!H36+Foreign!H36</f>
        <v>491</v>
      </c>
      <c r="I36" s="18">
        <f>((SQRT((Intra!I36/1.645)^2+(Inter!I36/1.645)^2+(Foreign!I36/1.645)^2))*1.645)</f>
        <v>292.72512703900225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3410</v>
      </c>
      <c r="C7" s="19">
        <v>453</v>
      </c>
      <c r="D7" s="11">
        <f aca="true" t="shared" si="0" ref="D7:D12">B7/B$7</f>
        <v>1</v>
      </c>
      <c r="E7" s="9">
        <v>3398</v>
      </c>
      <c r="F7" s="10">
        <v>509</v>
      </c>
      <c r="G7" s="1">
        <f aca="true" t="shared" si="1" ref="G7:G12">E7/E$7</f>
        <v>1</v>
      </c>
      <c r="H7" s="17">
        <f aca="true" t="shared" si="2" ref="H7:H12">B7-E7</f>
        <v>12</v>
      </c>
      <c r="I7" s="18">
        <f aca="true" t="shared" si="3" ref="I7:I12">((SQRT((C7/1.645)^2+(F7/1.645)^2)))*1.645</f>
        <v>681.3882887164997</v>
      </c>
    </row>
    <row r="8" spans="1:9" ht="14.25">
      <c r="A8" s="37" t="s">
        <v>8</v>
      </c>
      <c r="B8" s="9">
        <v>308</v>
      </c>
      <c r="C8" s="19">
        <v>129</v>
      </c>
      <c r="D8" s="11">
        <f t="shared" si="0"/>
        <v>0.09032258064516129</v>
      </c>
      <c r="E8" s="9">
        <v>452</v>
      </c>
      <c r="F8" s="10">
        <v>179</v>
      </c>
      <c r="G8" s="1">
        <f t="shared" si="1"/>
        <v>0.13301942319011184</v>
      </c>
      <c r="H8" s="17">
        <f t="shared" si="2"/>
        <v>-144</v>
      </c>
      <c r="I8" s="18">
        <f t="shared" si="3"/>
        <v>220.6399782451041</v>
      </c>
    </row>
    <row r="9" spans="1:9" ht="14.25">
      <c r="A9" s="37" t="s">
        <v>9</v>
      </c>
      <c r="B9" s="9">
        <v>891</v>
      </c>
      <c r="C9" s="10">
        <v>223</v>
      </c>
      <c r="D9" s="11">
        <f t="shared" si="0"/>
        <v>0.26129032258064516</v>
      </c>
      <c r="E9" s="9">
        <v>958</v>
      </c>
      <c r="F9" s="10">
        <v>268</v>
      </c>
      <c r="G9" s="1">
        <f t="shared" si="1"/>
        <v>0.28193054738081225</v>
      </c>
      <c r="H9" s="17">
        <f t="shared" si="2"/>
        <v>-67</v>
      </c>
      <c r="I9" s="18">
        <f t="shared" si="3"/>
        <v>348.644518098306</v>
      </c>
    </row>
    <row r="10" spans="1:9" ht="14.25">
      <c r="A10" s="37" t="s">
        <v>10</v>
      </c>
      <c r="B10" s="9">
        <v>776</v>
      </c>
      <c r="C10" s="19">
        <v>223</v>
      </c>
      <c r="D10" s="11">
        <f t="shared" si="0"/>
        <v>0.22756598240469209</v>
      </c>
      <c r="E10" s="9">
        <v>1263</v>
      </c>
      <c r="F10" s="10">
        <v>344</v>
      </c>
      <c r="G10" s="1">
        <f t="shared" si="1"/>
        <v>0.3716892289582107</v>
      </c>
      <c r="H10" s="17">
        <f t="shared" si="2"/>
        <v>-487</v>
      </c>
      <c r="I10" s="18">
        <f t="shared" si="3"/>
        <v>409.95731485119273</v>
      </c>
    </row>
    <row r="11" spans="1:9" ht="14.25">
      <c r="A11" s="37" t="s">
        <v>11</v>
      </c>
      <c r="B11" s="9">
        <v>957</v>
      </c>
      <c r="C11" s="10">
        <v>253</v>
      </c>
      <c r="D11" s="11">
        <f t="shared" si="0"/>
        <v>0.2806451612903226</v>
      </c>
      <c r="E11" s="9">
        <v>467</v>
      </c>
      <c r="F11" s="10">
        <v>149</v>
      </c>
      <c r="G11" s="1">
        <f t="shared" si="1"/>
        <v>0.13743378457916422</v>
      </c>
      <c r="H11" s="17">
        <f t="shared" si="2"/>
        <v>490</v>
      </c>
      <c r="I11" s="18">
        <f t="shared" si="3"/>
        <v>293.6153946917634</v>
      </c>
    </row>
    <row r="12" spans="1:9" ht="14.25">
      <c r="A12" s="37" t="s">
        <v>12</v>
      </c>
      <c r="B12" s="9">
        <v>478</v>
      </c>
      <c r="C12" s="10">
        <v>159</v>
      </c>
      <c r="D12" s="11">
        <f t="shared" si="0"/>
        <v>0.14017595307917888</v>
      </c>
      <c r="E12" s="9">
        <v>258</v>
      </c>
      <c r="F12" s="10">
        <v>123</v>
      </c>
      <c r="G12" s="1">
        <f t="shared" si="1"/>
        <v>0.075927015891701</v>
      </c>
      <c r="H12" s="17">
        <f t="shared" si="2"/>
        <v>220</v>
      </c>
      <c r="I12" s="18">
        <f t="shared" si="3"/>
        <v>201.02238681301145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4968</v>
      </c>
      <c r="C15" s="10">
        <v>759</v>
      </c>
      <c r="D15" s="11">
        <f>B15/B$15</f>
        <v>1</v>
      </c>
      <c r="E15" s="9">
        <v>4536</v>
      </c>
      <c r="F15" s="10">
        <v>841</v>
      </c>
      <c r="G15" s="1">
        <f>E15/E$15</f>
        <v>1</v>
      </c>
      <c r="H15" s="17">
        <f>B15-E15</f>
        <v>432</v>
      </c>
      <c r="I15" s="18">
        <f aca="true" t="shared" si="4" ref="I15:I24">((SQRT((C15/1.645)^2+(F15/1.645)^2)))*1.645</f>
        <v>1132.855683659662</v>
      </c>
    </row>
    <row r="16" spans="1:9" ht="14.25">
      <c r="A16" s="37" t="s">
        <v>13</v>
      </c>
      <c r="B16" s="9">
        <v>174</v>
      </c>
      <c r="C16" s="10">
        <v>115</v>
      </c>
      <c r="D16" s="11">
        <f aca="true" t="shared" si="5" ref="D16:D24">B16/B$15</f>
        <v>0.035024154589371984</v>
      </c>
      <c r="E16" s="9">
        <v>292</v>
      </c>
      <c r="F16" s="10">
        <v>179</v>
      </c>
      <c r="G16" s="1">
        <f aca="true" t="shared" si="6" ref="G16:G24">E16/E$15</f>
        <v>0.06437389770723104</v>
      </c>
      <c r="H16" s="17">
        <f aca="true" t="shared" si="7" ref="H16:H24">B16-E16</f>
        <v>-118</v>
      </c>
      <c r="I16" s="18">
        <f t="shared" si="4"/>
        <v>212.75807857752432</v>
      </c>
    </row>
    <row r="17" spans="1:9" ht="14.25">
      <c r="A17" s="37" t="s">
        <v>14</v>
      </c>
      <c r="B17" s="9">
        <v>174</v>
      </c>
      <c r="C17" s="10">
        <v>138</v>
      </c>
      <c r="D17" s="11">
        <f t="shared" si="5"/>
        <v>0.035024154589371984</v>
      </c>
      <c r="E17" s="9">
        <v>258</v>
      </c>
      <c r="F17" s="10">
        <v>174</v>
      </c>
      <c r="G17" s="1">
        <f t="shared" si="6"/>
        <v>0.056878306878306875</v>
      </c>
      <c r="H17" s="17">
        <f t="shared" si="7"/>
        <v>-84</v>
      </c>
      <c r="I17" s="18">
        <f t="shared" si="4"/>
        <v>222.08106627986095</v>
      </c>
    </row>
    <row r="18" spans="1:9" ht="14.25">
      <c r="A18" s="37" t="s">
        <v>15</v>
      </c>
      <c r="B18" s="9">
        <v>204</v>
      </c>
      <c r="C18" s="10">
        <v>114</v>
      </c>
      <c r="D18" s="11">
        <f t="shared" si="5"/>
        <v>0.04106280193236715</v>
      </c>
      <c r="E18" s="9">
        <v>174</v>
      </c>
      <c r="F18" s="10">
        <v>102</v>
      </c>
      <c r="G18" s="1">
        <f t="shared" si="6"/>
        <v>0.03835978835978836</v>
      </c>
      <c r="H18" s="17">
        <f t="shared" si="7"/>
        <v>30</v>
      </c>
      <c r="I18" s="18">
        <f t="shared" si="4"/>
        <v>152.97058540778357</v>
      </c>
    </row>
    <row r="19" spans="1:9" ht="14.25">
      <c r="A19" s="37" t="s">
        <v>16</v>
      </c>
      <c r="B19" s="9">
        <v>470</v>
      </c>
      <c r="C19" s="10">
        <v>307</v>
      </c>
      <c r="D19" s="11">
        <f t="shared" si="5"/>
        <v>0.09460547504025765</v>
      </c>
      <c r="E19" s="9">
        <v>346</v>
      </c>
      <c r="F19" s="10">
        <v>161</v>
      </c>
      <c r="G19" s="1">
        <f t="shared" si="6"/>
        <v>0.07627865961199294</v>
      </c>
      <c r="H19" s="17">
        <f t="shared" si="7"/>
        <v>124</v>
      </c>
      <c r="I19" s="18">
        <f t="shared" si="4"/>
        <v>346.6554485364394</v>
      </c>
    </row>
    <row r="20" spans="1:9" ht="14.25">
      <c r="A20" s="37" t="s">
        <v>17</v>
      </c>
      <c r="B20" s="9">
        <v>333</v>
      </c>
      <c r="C20" s="10">
        <v>153</v>
      </c>
      <c r="D20" s="11">
        <f t="shared" si="5"/>
        <v>0.06702898550724638</v>
      </c>
      <c r="E20" s="9">
        <v>310</v>
      </c>
      <c r="F20" s="10">
        <v>122</v>
      </c>
      <c r="G20" s="1">
        <f t="shared" si="6"/>
        <v>0.068342151675485</v>
      </c>
      <c r="H20" s="17">
        <f t="shared" si="7"/>
        <v>23</v>
      </c>
      <c r="I20" s="18">
        <f t="shared" si="4"/>
        <v>195.68597292601225</v>
      </c>
    </row>
    <row r="21" spans="1:9" ht="14.25">
      <c r="A21" s="37" t="s">
        <v>18</v>
      </c>
      <c r="B21" s="9">
        <v>835</v>
      </c>
      <c r="C21" s="10">
        <v>301</v>
      </c>
      <c r="D21" s="11">
        <f t="shared" si="5"/>
        <v>0.1680756843800322</v>
      </c>
      <c r="E21" s="9">
        <v>1121</v>
      </c>
      <c r="F21" s="10">
        <v>512</v>
      </c>
      <c r="G21" s="1">
        <f t="shared" si="6"/>
        <v>0.24713403880070547</v>
      </c>
      <c r="H21" s="17">
        <f t="shared" si="7"/>
        <v>-286</v>
      </c>
      <c r="I21" s="18">
        <f t="shared" si="4"/>
        <v>593.9233957338269</v>
      </c>
    </row>
    <row r="22" spans="1:9" ht="14.25">
      <c r="A22" s="37" t="s">
        <v>19</v>
      </c>
      <c r="B22" s="9">
        <v>825</v>
      </c>
      <c r="C22" s="10">
        <v>268</v>
      </c>
      <c r="D22" s="11">
        <f t="shared" si="5"/>
        <v>0.16606280193236714</v>
      </c>
      <c r="E22" s="9">
        <v>724</v>
      </c>
      <c r="F22" s="10">
        <v>304</v>
      </c>
      <c r="G22" s="1">
        <f t="shared" si="6"/>
        <v>0.15961199294532627</v>
      </c>
      <c r="H22" s="17">
        <f t="shared" si="7"/>
        <v>101</v>
      </c>
      <c r="I22" s="18">
        <f t="shared" si="4"/>
        <v>405.2653451752321</v>
      </c>
    </row>
    <row r="23" spans="1:9" ht="14.25">
      <c r="A23" s="37" t="s">
        <v>20</v>
      </c>
      <c r="B23" s="9">
        <v>1312</v>
      </c>
      <c r="C23" s="10">
        <v>435</v>
      </c>
      <c r="D23" s="11">
        <f t="shared" si="5"/>
        <v>0.2640901771336554</v>
      </c>
      <c r="E23" s="9">
        <v>935</v>
      </c>
      <c r="F23" s="10">
        <v>468</v>
      </c>
      <c r="G23" s="1">
        <f t="shared" si="6"/>
        <v>0.20612874779541446</v>
      </c>
      <c r="H23" s="17">
        <f t="shared" si="7"/>
        <v>377</v>
      </c>
      <c r="I23" s="18">
        <f t="shared" si="4"/>
        <v>638.9436594880647</v>
      </c>
    </row>
    <row r="24" spans="1:9" ht="14.25">
      <c r="A24" s="37" t="s">
        <v>21</v>
      </c>
      <c r="B24" s="9">
        <v>641</v>
      </c>
      <c r="C24" s="10">
        <v>249</v>
      </c>
      <c r="D24" s="11">
        <f t="shared" si="5"/>
        <v>0.1290257648953301</v>
      </c>
      <c r="E24" s="9">
        <v>376</v>
      </c>
      <c r="F24" s="10">
        <v>145</v>
      </c>
      <c r="G24" s="1">
        <f t="shared" si="6"/>
        <v>0.08289241622574955</v>
      </c>
      <c r="H24" s="17">
        <f t="shared" si="7"/>
        <v>265</v>
      </c>
      <c r="I24" s="18">
        <f t="shared" si="4"/>
        <v>288.14232594327405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4107</v>
      </c>
      <c r="C27" s="10">
        <v>446</v>
      </c>
      <c r="D27" s="1">
        <f>B27/B$27</f>
        <v>1</v>
      </c>
      <c r="E27" s="9">
        <v>4749</v>
      </c>
      <c r="F27" s="10">
        <v>528</v>
      </c>
      <c r="G27" s="1">
        <f>E27/E$27</f>
        <v>1</v>
      </c>
      <c r="H27" s="17">
        <f>B27-E27</f>
        <v>-642</v>
      </c>
      <c r="I27" s="18">
        <f>((SQRT((C27/1.645)^2+(F27/1.645)^2)))*1.645</f>
        <v>691.1584478250988</v>
      </c>
    </row>
    <row r="28" spans="1:9" ht="14.25">
      <c r="A28" s="37" t="s">
        <v>22</v>
      </c>
      <c r="B28" s="9">
        <v>495</v>
      </c>
      <c r="C28" s="10">
        <v>148</v>
      </c>
      <c r="D28" s="1">
        <f aca="true" t="shared" si="8" ref="D28:D36">B28/B$27</f>
        <v>0.12052593133674215</v>
      </c>
      <c r="E28" s="9">
        <v>569</v>
      </c>
      <c r="F28" s="10">
        <v>184</v>
      </c>
      <c r="G28" s="1">
        <f aca="true" t="shared" si="9" ref="G28:G36">E28/E$27</f>
        <v>0.11981469783112234</v>
      </c>
      <c r="H28" s="17">
        <f>B28-E28</f>
        <v>-74</v>
      </c>
      <c r="I28" s="18">
        <f aca="true" t="shared" si="10" ref="I28:I36">((SQRT((C28/1.645)^2+(F28/1.645)^2)))*1.645</f>
        <v>236.1355542903271</v>
      </c>
    </row>
    <row r="29" spans="1:9" ht="14.25">
      <c r="A29" s="37" t="s">
        <v>23</v>
      </c>
      <c r="B29" s="9">
        <v>555</v>
      </c>
      <c r="C29" s="10">
        <v>168</v>
      </c>
      <c r="D29" s="1">
        <f t="shared" si="8"/>
        <v>0.13513513513513514</v>
      </c>
      <c r="E29" s="9">
        <v>865</v>
      </c>
      <c r="F29" s="10">
        <v>202</v>
      </c>
      <c r="G29" s="1">
        <f t="shared" si="9"/>
        <v>0.18214360918088018</v>
      </c>
      <c r="H29" s="17">
        <f aca="true" t="shared" si="11" ref="H29:H36">B29-E29</f>
        <v>-310</v>
      </c>
      <c r="I29" s="18">
        <f t="shared" si="10"/>
        <v>262.73180241455356</v>
      </c>
    </row>
    <row r="30" spans="1:9" ht="14.25">
      <c r="A30" s="37" t="s">
        <v>14</v>
      </c>
      <c r="B30" s="9">
        <v>268</v>
      </c>
      <c r="C30" s="10">
        <v>126</v>
      </c>
      <c r="D30" s="1">
        <f t="shared" si="8"/>
        <v>0.06525444363282201</v>
      </c>
      <c r="E30" s="9">
        <v>412</v>
      </c>
      <c r="F30" s="10">
        <v>142</v>
      </c>
      <c r="G30" s="1">
        <f t="shared" si="9"/>
        <v>0.08675510633817646</v>
      </c>
      <c r="H30" s="17">
        <f t="shared" si="11"/>
        <v>-144</v>
      </c>
      <c r="I30" s="18">
        <f t="shared" si="10"/>
        <v>189.84203960134857</v>
      </c>
    </row>
    <row r="31" spans="1:9" ht="14.25">
      <c r="A31" s="37" t="s">
        <v>15</v>
      </c>
      <c r="B31" s="9">
        <v>496</v>
      </c>
      <c r="C31" s="10">
        <v>139</v>
      </c>
      <c r="D31" s="1">
        <f t="shared" si="8"/>
        <v>0.12076941806671536</v>
      </c>
      <c r="E31" s="9">
        <v>571</v>
      </c>
      <c r="F31" s="10">
        <v>234</v>
      </c>
      <c r="G31" s="1">
        <f t="shared" si="9"/>
        <v>0.1202358391240261</v>
      </c>
      <c r="H31" s="17">
        <f t="shared" si="11"/>
        <v>-75</v>
      </c>
      <c r="I31" s="18">
        <f t="shared" si="10"/>
        <v>272.1709021919867</v>
      </c>
    </row>
    <row r="32" spans="1:9" ht="14.25">
      <c r="A32" s="37" t="s">
        <v>16</v>
      </c>
      <c r="B32" s="9">
        <v>463</v>
      </c>
      <c r="C32" s="10">
        <v>158</v>
      </c>
      <c r="D32" s="1">
        <f t="shared" si="8"/>
        <v>0.11273435597759922</v>
      </c>
      <c r="E32" s="9">
        <v>670</v>
      </c>
      <c r="F32" s="10">
        <v>219</v>
      </c>
      <c r="G32" s="1">
        <f t="shared" si="9"/>
        <v>0.1410823331227627</v>
      </c>
      <c r="H32" s="17">
        <f t="shared" si="11"/>
        <v>-207</v>
      </c>
      <c r="I32" s="18">
        <f t="shared" si="10"/>
        <v>270.04629232781554</v>
      </c>
    </row>
    <row r="33" spans="1:9" ht="14.25">
      <c r="A33" s="37" t="s">
        <v>17</v>
      </c>
      <c r="B33" s="9">
        <v>570</v>
      </c>
      <c r="C33" s="10">
        <v>164</v>
      </c>
      <c r="D33" s="1">
        <f t="shared" si="8"/>
        <v>0.13878743608473337</v>
      </c>
      <c r="E33" s="9">
        <v>516</v>
      </c>
      <c r="F33" s="10">
        <v>161</v>
      </c>
      <c r="G33" s="1">
        <f t="shared" si="9"/>
        <v>0.10865445356917246</v>
      </c>
      <c r="H33" s="17">
        <f t="shared" si="11"/>
        <v>54</v>
      </c>
      <c r="I33" s="18">
        <f t="shared" si="10"/>
        <v>229.81949438635533</v>
      </c>
    </row>
    <row r="34" spans="1:9" ht="14.25">
      <c r="A34" s="37" t="s">
        <v>24</v>
      </c>
      <c r="B34" s="9">
        <v>417</v>
      </c>
      <c r="C34" s="10">
        <v>148</v>
      </c>
      <c r="D34" s="1">
        <f t="shared" si="8"/>
        <v>0.10153396639883126</v>
      </c>
      <c r="E34" s="9">
        <v>539</v>
      </c>
      <c r="F34" s="10">
        <v>162</v>
      </c>
      <c r="G34" s="1">
        <f t="shared" si="9"/>
        <v>0.1134975784375658</v>
      </c>
      <c r="H34" s="17">
        <f t="shared" si="11"/>
        <v>-122</v>
      </c>
      <c r="I34" s="18">
        <f t="shared" si="10"/>
        <v>219.42652528807906</v>
      </c>
    </row>
    <row r="35" spans="1:9" ht="14.25">
      <c r="A35" s="37" t="s">
        <v>25</v>
      </c>
      <c r="B35" s="9">
        <v>259</v>
      </c>
      <c r="C35" s="10">
        <v>116</v>
      </c>
      <c r="D35" s="1">
        <f t="shared" si="8"/>
        <v>0.06306306306306306</v>
      </c>
      <c r="E35" s="9">
        <v>176</v>
      </c>
      <c r="F35" s="10">
        <v>89</v>
      </c>
      <c r="G35" s="1">
        <f t="shared" si="9"/>
        <v>0.03706043377553169</v>
      </c>
      <c r="H35" s="17">
        <f t="shared" si="11"/>
        <v>83</v>
      </c>
      <c r="I35" s="18">
        <f t="shared" si="10"/>
        <v>146.2087548678259</v>
      </c>
    </row>
    <row r="36" spans="1:9" ht="14.25">
      <c r="A36" s="37" t="s">
        <v>26</v>
      </c>
      <c r="B36" s="9">
        <v>584</v>
      </c>
      <c r="C36" s="10">
        <v>164</v>
      </c>
      <c r="D36" s="1">
        <f t="shared" si="8"/>
        <v>0.14219625030435842</v>
      </c>
      <c r="E36" s="9">
        <v>431</v>
      </c>
      <c r="F36" s="10">
        <v>146</v>
      </c>
      <c r="G36" s="1">
        <f t="shared" si="9"/>
        <v>0.09075594862076226</v>
      </c>
      <c r="H36" s="17">
        <f t="shared" si="11"/>
        <v>153</v>
      </c>
      <c r="I36" s="18">
        <f t="shared" si="10"/>
        <v>219.57231155134295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Harford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2158</v>
      </c>
      <c r="C7" s="19">
        <v>316</v>
      </c>
      <c r="D7" s="11">
        <f aca="true" t="shared" si="0" ref="D7:D12">B7/B$7</f>
        <v>1</v>
      </c>
      <c r="E7" s="9">
        <v>1072</v>
      </c>
      <c r="F7" s="19">
        <v>279</v>
      </c>
      <c r="G7" s="1">
        <f aca="true" t="shared" si="1" ref="G7:G12">E7/E$7</f>
        <v>1</v>
      </c>
      <c r="H7" s="17">
        <f aca="true" t="shared" si="2" ref="H7:H12">B7-E7</f>
        <v>1086</v>
      </c>
      <c r="I7" s="18">
        <f aca="true" t="shared" si="3" ref="I7:I12">((SQRT((C7/1.645)^2+(F7/1.645)^2)))*1.645</f>
        <v>421.5412198113015</v>
      </c>
    </row>
    <row r="8" spans="1:9" ht="14.25">
      <c r="A8" s="31" t="s">
        <v>8</v>
      </c>
      <c r="B8" s="19">
        <v>185</v>
      </c>
      <c r="C8" s="19">
        <v>93</v>
      </c>
      <c r="D8" s="11">
        <f t="shared" si="0"/>
        <v>0.08572752548656164</v>
      </c>
      <c r="E8" s="20">
        <v>89</v>
      </c>
      <c r="F8" s="19">
        <v>75</v>
      </c>
      <c r="G8" s="1">
        <f t="shared" si="1"/>
        <v>0.0830223880597015</v>
      </c>
      <c r="H8" s="17">
        <f t="shared" si="2"/>
        <v>96</v>
      </c>
      <c r="I8" s="18">
        <f t="shared" si="3"/>
        <v>119.47384651043927</v>
      </c>
    </row>
    <row r="9" spans="1:9" ht="14.25">
      <c r="A9" s="31" t="s">
        <v>9</v>
      </c>
      <c r="B9" s="9">
        <v>338</v>
      </c>
      <c r="C9" s="10">
        <v>132</v>
      </c>
      <c r="D9" s="11">
        <f t="shared" si="0"/>
        <v>0.1566265060240964</v>
      </c>
      <c r="E9" s="9">
        <v>312</v>
      </c>
      <c r="F9" s="10">
        <v>184</v>
      </c>
      <c r="G9" s="1">
        <f t="shared" si="1"/>
        <v>0.291044776119403</v>
      </c>
      <c r="H9" s="17">
        <f t="shared" si="2"/>
        <v>26</v>
      </c>
      <c r="I9" s="18">
        <f t="shared" si="3"/>
        <v>226.4508776754906</v>
      </c>
    </row>
    <row r="10" spans="1:9" ht="14.25">
      <c r="A10" s="31" t="s">
        <v>10</v>
      </c>
      <c r="B10" s="19">
        <v>615</v>
      </c>
      <c r="C10" s="19">
        <v>162</v>
      </c>
      <c r="D10" s="11">
        <f t="shared" si="0"/>
        <v>0.2849860982391103</v>
      </c>
      <c r="E10" s="20">
        <v>412</v>
      </c>
      <c r="F10" s="19">
        <v>161</v>
      </c>
      <c r="G10" s="1">
        <f t="shared" si="1"/>
        <v>0.3843283582089552</v>
      </c>
      <c r="H10" s="17">
        <f t="shared" si="2"/>
        <v>203</v>
      </c>
      <c r="I10" s="18">
        <f t="shared" si="3"/>
        <v>228.39658491317246</v>
      </c>
    </row>
    <row r="11" spans="1:9" ht="14.25">
      <c r="A11" s="31" t="s">
        <v>11</v>
      </c>
      <c r="B11" s="9">
        <v>638</v>
      </c>
      <c r="C11" s="10">
        <v>173</v>
      </c>
      <c r="D11" s="11">
        <f t="shared" si="0"/>
        <v>0.29564411492122333</v>
      </c>
      <c r="E11" s="9">
        <v>192</v>
      </c>
      <c r="F11" s="10">
        <v>100</v>
      </c>
      <c r="G11" s="1">
        <f t="shared" si="1"/>
        <v>0.1791044776119403</v>
      </c>
      <c r="H11" s="17">
        <f t="shared" si="2"/>
        <v>446</v>
      </c>
      <c r="I11" s="18">
        <f t="shared" si="3"/>
        <v>199.82242116439286</v>
      </c>
    </row>
    <row r="12" spans="1:9" ht="14.25">
      <c r="A12" s="31" t="s">
        <v>12</v>
      </c>
      <c r="B12" s="9">
        <v>382</v>
      </c>
      <c r="C12" s="10">
        <v>132</v>
      </c>
      <c r="D12" s="11">
        <f t="shared" si="0"/>
        <v>0.17701575532900835</v>
      </c>
      <c r="E12" s="9">
        <v>67</v>
      </c>
      <c r="F12" s="10">
        <v>52</v>
      </c>
      <c r="G12" s="1">
        <f t="shared" si="1"/>
        <v>0.0625</v>
      </c>
      <c r="H12" s="17">
        <f t="shared" si="2"/>
        <v>315</v>
      </c>
      <c r="I12" s="18">
        <f t="shared" si="3"/>
        <v>141.8731828077456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3453</v>
      </c>
      <c r="C15" s="10">
        <v>586</v>
      </c>
      <c r="D15" s="11">
        <f>B15/B$15</f>
        <v>1</v>
      </c>
      <c r="E15" s="9">
        <v>1941</v>
      </c>
      <c r="F15" s="10">
        <v>462</v>
      </c>
      <c r="G15" s="1">
        <f>E15/E$15</f>
        <v>1</v>
      </c>
      <c r="H15" s="17">
        <f>B15-E15</f>
        <v>1512</v>
      </c>
      <c r="I15" s="18">
        <f aca="true" t="shared" si="4" ref="I15:I22">((SQRT((C15/1.645)^2+(F15/1.645)^2)))*1.645</f>
        <v>746.2171265791211</v>
      </c>
    </row>
    <row r="16" spans="1:9" ht="14.25">
      <c r="A16" s="31" t="s">
        <v>13</v>
      </c>
      <c r="B16" s="9">
        <v>318</v>
      </c>
      <c r="C16" s="10">
        <v>180</v>
      </c>
      <c r="D16" s="11">
        <f aca="true" t="shared" si="5" ref="D16:D22">B16/B$15</f>
        <v>0.09209383145091225</v>
      </c>
      <c r="E16" s="9">
        <v>100</v>
      </c>
      <c r="F16" s="10">
        <v>78</v>
      </c>
      <c r="G16" s="1">
        <f aca="true" t="shared" si="6" ref="G16:G24">E16/E$15</f>
        <v>0.05151983513652756</v>
      </c>
      <c r="H16" s="17">
        <f aca="true" t="shared" si="7" ref="H16:H22">B16-E16</f>
        <v>218</v>
      </c>
      <c r="I16" s="18">
        <f t="shared" si="4"/>
        <v>196.17339269126177</v>
      </c>
    </row>
    <row r="17" spans="1:9" ht="14.25">
      <c r="A17" s="31" t="s">
        <v>14</v>
      </c>
      <c r="B17" s="9">
        <v>21</v>
      </c>
      <c r="C17" s="10">
        <v>23</v>
      </c>
      <c r="D17" s="11">
        <f t="shared" si="5"/>
        <v>0.006081668114682885</v>
      </c>
      <c r="E17" s="9">
        <v>17</v>
      </c>
      <c r="F17" s="10">
        <v>31</v>
      </c>
      <c r="G17" s="1">
        <f t="shared" si="6"/>
        <v>0.008758371973209686</v>
      </c>
      <c r="H17" s="17">
        <f t="shared" si="7"/>
        <v>4</v>
      </c>
      <c r="I17" s="18">
        <f t="shared" si="4"/>
        <v>38.600518131237564</v>
      </c>
    </row>
    <row r="18" spans="1:9" ht="14.25">
      <c r="A18" s="31" t="s">
        <v>15</v>
      </c>
      <c r="B18" s="9">
        <v>43</v>
      </c>
      <c r="C18" s="10">
        <v>33</v>
      </c>
      <c r="D18" s="11">
        <f t="shared" si="5"/>
        <v>0.012452939472922097</v>
      </c>
      <c r="E18" s="9">
        <v>162</v>
      </c>
      <c r="F18" s="10">
        <v>133</v>
      </c>
      <c r="G18" s="1">
        <f t="shared" si="6"/>
        <v>0.08346213292117466</v>
      </c>
      <c r="H18" s="17">
        <f t="shared" si="7"/>
        <v>-119</v>
      </c>
      <c r="I18" s="18">
        <f t="shared" si="4"/>
        <v>137.03284277865654</v>
      </c>
    </row>
    <row r="19" spans="1:9" ht="14.25">
      <c r="A19" s="31" t="s">
        <v>16</v>
      </c>
      <c r="B19" s="9">
        <v>182</v>
      </c>
      <c r="C19" s="10">
        <v>133</v>
      </c>
      <c r="D19" s="11">
        <f t="shared" si="5"/>
        <v>0.05270779032725167</v>
      </c>
      <c r="E19" s="9">
        <v>240</v>
      </c>
      <c r="F19" s="10">
        <v>176</v>
      </c>
      <c r="G19" s="1">
        <f t="shared" si="6"/>
        <v>0.12364760432766615</v>
      </c>
      <c r="H19" s="17">
        <f t="shared" si="7"/>
        <v>-58</v>
      </c>
      <c r="I19" s="18">
        <f t="shared" si="4"/>
        <v>220.60145058453264</v>
      </c>
    </row>
    <row r="20" spans="1:9" ht="14.25">
      <c r="A20" s="31" t="s">
        <v>17</v>
      </c>
      <c r="B20" s="9">
        <v>252</v>
      </c>
      <c r="C20" s="10">
        <v>178</v>
      </c>
      <c r="D20" s="11">
        <f t="shared" si="5"/>
        <v>0.07298001737619461</v>
      </c>
      <c r="E20" s="9">
        <v>201</v>
      </c>
      <c r="F20" s="10">
        <v>129</v>
      </c>
      <c r="G20" s="1">
        <f t="shared" si="6"/>
        <v>0.1035548686244204</v>
      </c>
      <c r="H20" s="17">
        <f t="shared" si="7"/>
        <v>51</v>
      </c>
      <c r="I20" s="18">
        <f t="shared" si="4"/>
        <v>219.82947936980608</v>
      </c>
    </row>
    <row r="21" spans="1:9" ht="14.25">
      <c r="A21" s="31" t="s">
        <v>18</v>
      </c>
      <c r="B21" s="9">
        <v>553</v>
      </c>
      <c r="C21" s="10">
        <v>237</v>
      </c>
      <c r="D21" s="11">
        <f t="shared" si="5"/>
        <v>0.1601505936866493</v>
      </c>
      <c r="E21" s="9">
        <v>366</v>
      </c>
      <c r="F21" s="10">
        <v>202</v>
      </c>
      <c r="G21" s="1">
        <f t="shared" si="6"/>
        <v>0.18856259659969088</v>
      </c>
      <c r="H21" s="17">
        <f t="shared" si="7"/>
        <v>187</v>
      </c>
      <c r="I21" s="18">
        <f t="shared" si="4"/>
        <v>311.4048811435042</v>
      </c>
    </row>
    <row r="22" spans="1:9" ht="14.25">
      <c r="A22" s="31" t="s">
        <v>19</v>
      </c>
      <c r="B22" s="9">
        <v>750</v>
      </c>
      <c r="C22" s="10">
        <v>309</v>
      </c>
      <c r="D22" s="11">
        <f t="shared" si="5"/>
        <v>0.21720243266724587</v>
      </c>
      <c r="E22" s="9">
        <v>293</v>
      </c>
      <c r="F22" s="10">
        <v>154</v>
      </c>
      <c r="G22" s="1">
        <f t="shared" si="6"/>
        <v>0.15095311695002575</v>
      </c>
      <c r="H22" s="17">
        <f t="shared" si="7"/>
        <v>457</v>
      </c>
      <c r="I22" s="18">
        <f t="shared" si="4"/>
        <v>345.24918537195714</v>
      </c>
    </row>
    <row r="23" spans="1:9" ht="14.25">
      <c r="A23" s="31" t="s">
        <v>20</v>
      </c>
      <c r="B23" s="9">
        <v>589</v>
      </c>
      <c r="C23" s="10">
        <v>223</v>
      </c>
      <c r="D23" s="11">
        <f>B23/B$15</f>
        <v>0.17057631045467708</v>
      </c>
      <c r="E23" s="9">
        <v>428</v>
      </c>
      <c r="F23" s="10">
        <v>263</v>
      </c>
      <c r="G23" s="1">
        <f t="shared" si="6"/>
        <v>0.22050489438433796</v>
      </c>
      <c r="H23" s="17">
        <f>B23-E23</f>
        <v>161</v>
      </c>
      <c r="I23" s="18">
        <f>((SQRT((C23/1.645)^2+(F23/1.645)^2)))*1.645</f>
        <v>344.81589290518497</v>
      </c>
    </row>
    <row r="24" spans="1:9" ht="14.25">
      <c r="A24" s="31" t="s">
        <v>21</v>
      </c>
      <c r="B24" s="9">
        <v>745</v>
      </c>
      <c r="C24" s="10">
        <v>242</v>
      </c>
      <c r="D24" s="11">
        <f>B24/B$15</f>
        <v>0.21575441644946422</v>
      </c>
      <c r="E24" s="9">
        <v>134</v>
      </c>
      <c r="F24" s="10">
        <v>84</v>
      </c>
      <c r="G24" s="1">
        <f t="shared" si="6"/>
        <v>0.06903657908294693</v>
      </c>
      <c r="H24" s="17">
        <f>B24-E24</f>
        <v>611</v>
      </c>
      <c r="I24" s="18">
        <f>((SQRT((C24/1.645)^2+(F24/1.645)^2)))*1.645</f>
        <v>256.1640099623677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2960</v>
      </c>
      <c r="C27" s="10">
        <v>382</v>
      </c>
      <c r="D27" s="11">
        <f>B27/B$27</f>
        <v>1</v>
      </c>
      <c r="E27" s="9">
        <v>3031</v>
      </c>
      <c r="F27" s="10">
        <v>454</v>
      </c>
      <c r="G27" s="11">
        <f>E27/E$27</f>
        <v>1</v>
      </c>
      <c r="H27" s="17">
        <f>B27-E27</f>
        <v>-71</v>
      </c>
      <c r="I27" s="18">
        <f>((SQRT((C27/1.645)^2+(F27/1.645)^2)))*1.645</f>
        <v>593.3295880031604</v>
      </c>
    </row>
    <row r="28" spans="1:9" ht="14.25">
      <c r="A28" s="31" t="s">
        <v>22</v>
      </c>
      <c r="B28" s="9">
        <v>318</v>
      </c>
      <c r="C28" s="10">
        <v>145</v>
      </c>
      <c r="D28" s="11">
        <f aca="true" t="shared" si="8" ref="D28:D36">B28/B$27</f>
        <v>0.10743243243243243</v>
      </c>
      <c r="E28" s="9">
        <v>341</v>
      </c>
      <c r="F28" s="10">
        <v>128</v>
      </c>
      <c r="G28" s="11">
        <f aca="true" t="shared" si="9" ref="G28:G36">E28/E$27</f>
        <v>0.11250412405146816</v>
      </c>
      <c r="H28" s="17">
        <f>B28-E28</f>
        <v>-23</v>
      </c>
      <c r="I28" s="18">
        <f aca="true" t="shared" si="10" ref="I28:I36">((SQRT((C28/1.645)^2+(F28/1.645)^2)))*1.645</f>
        <v>193.4140636044856</v>
      </c>
    </row>
    <row r="29" spans="1:9" ht="14.25">
      <c r="A29" s="31" t="s">
        <v>23</v>
      </c>
      <c r="B29" s="9">
        <v>692</v>
      </c>
      <c r="C29" s="10">
        <v>190</v>
      </c>
      <c r="D29" s="11">
        <f t="shared" si="8"/>
        <v>0.23378378378378378</v>
      </c>
      <c r="E29" s="9">
        <v>815</v>
      </c>
      <c r="F29" s="10">
        <v>219</v>
      </c>
      <c r="G29" s="11">
        <f t="shared" si="9"/>
        <v>0.26888815572418345</v>
      </c>
      <c r="H29" s="17">
        <f aca="true" t="shared" si="11" ref="H29:H36">B29-E29</f>
        <v>-123</v>
      </c>
      <c r="I29" s="18">
        <f t="shared" si="10"/>
        <v>289.932750823359</v>
      </c>
    </row>
    <row r="30" spans="1:9" ht="14.25">
      <c r="A30" s="31" t="s">
        <v>14</v>
      </c>
      <c r="B30" s="9">
        <v>121</v>
      </c>
      <c r="C30" s="10">
        <v>57</v>
      </c>
      <c r="D30" s="11">
        <f t="shared" si="8"/>
        <v>0.04087837837837838</v>
      </c>
      <c r="E30" s="9">
        <v>259</v>
      </c>
      <c r="F30" s="10">
        <v>181</v>
      </c>
      <c r="G30" s="11">
        <f t="shared" si="9"/>
        <v>0.08545034642032333</v>
      </c>
      <c r="H30" s="17">
        <f t="shared" si="11"/>
        <v>-138</v>
      </c>
      <c r="I30" s="18">
        <f t="shared" si="10"/>
        <v>189.76301009416983</v>
      </c>
    </row>
    <row r="31" spans="1:9" ht="14.25">
      <c r="A31" s="31" t="s">
        <v>15</v>
      </c>
      <c r="B31" s="9">
        <v>322</v>
      </c>
      <c r="C31" s="10">
        <v>128</v>
      </c>
      <c r="D31" s="11">
        <f t="shared" si="8"/>
        <v>0.10878378378378378</v>
      </c>
      <c r="E31" s="9">
        <v>413</v>
      </c>
      <c r="F31" s="10">
        <v>139</v>
      </c>
      <c r="G31" s="11">
        <f t="shared" si="9"/>
        <v>0.13625866050808313</v>
      </c>
      <c r="H31" s="17">
        <f t="shared" si="11"/>
        <v>-91</v>
      </c>
      <c r="I31" s="18">
        <f t="shared" si="10"/>
        <v>188.95766721676048</v>
      </c>
    </row>
    <row r="32" spans="1:9" ht="14.25">
      <c r="A32" s="31" t="s">
        <v>16</v>
      </c>
      <c r="B32" s="9">
        <v>369</v>
      </c>
      <c r="C32" s="10">
        <v>149</v>
      </c>
      <c r="D32" s="11">
        <f t="shared" si="8"/>
        <v>0.12466216216216217</v>
      </c>
      <c r="E32" s="9">
        <v>222</v>
      </c>
      <c r="F32" s="10">
        <v>139</v>
      </c>
      <c r="G32" s="11">
        <f t="shared" si="9"/>
        <v>0.07324315407456285</v>
      </c>
      <c r="H32" s="17">
        <f t="shared" si="11"/>
        <v>147</v>
      </c>
      <c r="I32" s="18">
        <f t="shared" si="10"/>
        <v>203.76947759662144</v>
      </c>
    </row>
    <row r="33" spans="1:9" ht="14.25">
      <c r="A33" s="31" t="s">
        <v>17</v>
      </c>
      <c r="B33" s="9">
        <v>282</v>
      </c>
      <c r="C33" s="10">
        <v>106</v>
      </c>
      <c r="D33" s="11">
        <f t="shared" si="8"/>
        <v>0.09527027027027027</v>
      </c>
      <c r="E33" s="9">
        <v>454</v>
      </c>
      <c r="F33" s="10">
        <v>198</v>
      </c>
      <c r="G33" s="11">
        <f t="shared" si="9"/>
        <v>0.14978554932365556</v>
      </c>
      <c r="H33" s="17">
        <f t="shared" si="11"/>
        <v>-172</v>
      </c>
      <c r="I33" s="18">
        <f t="shared" si="10"/>
        <v>224.58851261807672</v>
      </c>
    </row>
    <row r="34" spans="1:9" ht="14.25">
      <c r="A34" s="31" t="s">
        <v>24</v>
      </c>
      <c r="B34" s="9">
        <v>253</v>
      </c>
      <c r="C34" s="10">
        <v>95</v>
      </c>
      <c r="D34" s="11">
        <f t="shared" si="8"/>
        <v>0.08547297297297297</v>
      </c>
      <c r="E34" s="9">
        <v>221</v>
      </c>
      <c r="F34" s="10">
        <v>109</v>
      </c>
      <c r="G34" s="11">
        <f t="shared" si="9"/>
        <v>0.07291322995710986</v>
      </c>
      <c r="H34" s="17">
        <f t="shared" si="11"/>
        <v>32</v>
      </c>
      <c r="I34" s="18">
        <f t="shared" si="10"/>
        <v>144.58907289280197</v>
      </c>
    </row>
    <row r="35" spans="1:9" ht="14.25">
      <c r="A35" s="31" t="s">
        <v>25</v>
      </c>
      <c r="B35" s="9">
        <v>137</v>
      </c>
      <c r="C35" s="10">
        <v>89</v>
      </c>
      <c r="D35" s="11">
        <f t="shared" si="8"/>
        <v>0.04628378378378378</v>
      </c>
      <c r="E35" s="9">
        <v>96</v>
      </c>
      <c r="F35" s="10">
        <v>65</v>
      </c>
      <c r="G35" s="11">
        <f t="shared" si="9"/>
        <v>0.03167271527548664</v>
      </c>
      <c r="H35" s="17">
        <f t="shared" si="11"/>
        <v>41</v>
      </c>
      <c r="I35" s="18">
        <f t="shared" si="10"/>
        <v>110.2088925631684</v>
      </c>
    </row>
    <row r="36" spans="1:9" ht="14.25">
      <c r="A36" s="31" t="s">
        <v>26</v>
      </c>
      <c r="B36" s="9">
        <v>466</v>
      </c>
      <c r="C36" s="10">
        <v>136</v>
      </c>
      <c r="D36" s="11">
        <f t="shared" si="8"/>
        <v>0.15743243243243243</v>
      </c>
      <c r="E36" s="9">
        <v>210</v>
      </c>
      <c r="F36" s="10">
        <v>122</v>
      </c>
      <c r="G36" s="11">
        <f t="shared" si="9"/>
        <v>0.06928406466512702</v>
      </c>
      <c r="H36" s="17">
        <f t="shared" si="11"/>
        <v>256</v>
      </c>
      <c r="I36" s="18">
        <f t="shared" si="10"/>
        <v>182.70194306574848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Harford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19">
        <v>378</v>
      </c>
      <c r="C7" s="19">
        <v>137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378</v>
      </c>
      <c r="I7" s="18">
        <f aca="true" t="shared" si="2" ref="I7:I12">((SQRT((C7/1.645)^2+(F7/1.645)^2)))*1.645</f>
        <v>137</v>
      </c>
    </row>
    <row r="8" spans="1:9" ht="14.25">
      <c r="A8" s="25" t="s">
        <v>8</v>
      </c>
      <c r="B8" s="19">
        <v>13</v>
      </c>
      <c r="C8" s="19">
        <v>19</v>
      </c>
      <c r="D8" s="11">
        <f t="shared" si="0"/>
        <v>0.03439153439153439</v>
      </c>
      <c r="E8" s="9">
        <v>0</v>
      </c>
      <c r="F8" s="10">
        <v>0</v>
      </c>
      <c r="G8" s="1">
        <v>0</v>
      </c>
      <c r="H8" s="17">
        <f t="shared" si="1"/>
        <v>13</v>
      </c>
      <c r="I8" s="18">
        <f t="shared" si="2"/>
        <v>19</v>
      </c>
    </row>
    <row r="9" spans="1:9" ht="14.25">
      <c r="A9" s="25" t="s">
        <v>9</v>
      </c>
      <c r="B9" s="9">
        <v>63</v>
      </c>
      <c r="C9" s="10">
        <v>52</v>
      </c>
      <c r="D9" s="11">
        <f>B9/B$7</f>
        <v>0.16666666666666666</v>
      </c>
      <c r="E9" s="9">
        <v>0</v>
      </c>
      <c r="F9" s="10">
        <v>0</v>
      </c>
      <c r="G9" s="1">
        <v>0</v>
      </c>
      <c r="H9" s="17">
        <f t="shared" si="1"/>
        <v>63</v>
      </c>
      <c r="I9" s="18">
        <f>((SQRT((C9/1.645)^2+(F9/1.645)^2)))*1.645</f>
        <v>52</v>
      </c>
    </row>
    <row r="10" spans="1:9" ht="14.25">
      <c r="A10" s="25" t="s">
        <v>10</v>
      </c>
      <c r="B10" s="19">
        <v>143</v>
      </c>
      <c r="C10" s="19">
        <v>91</v>
      </c>
      <c r="D10" s="11">
        <f>B10/B$7</f>
        <v>0.3783068783068783</v>
      </c>
      <c r="E10" s="9">
        <v>0</v>
      </c>
      <c r="F10" s="10">
        <v>0</v>
      </c>
      <c r="G10" s="1">
        <v>0</v>
      </c>
      <c r="H10" s="17">
        <f t="shared" si="1"/>
        <v>143</v>
      </c>
      <c r="I10" s="18">
        <f>((SQRT((C10/1.645)^2+(F10/1.645)^2)))*1.645</f>
        <v>91</v>
      </c>
    </row>
    <row r="11" spans="1:9" ht="14.25">
      <c r="A11" s="25" t="s">
        <v>11</v>
      </c>
      <c r="B11" s="9">
        <v>62</v>
      </c>
      <c r="C11" s="10">
        <v>49</v>
      </c>
      <c r="D11" s="11">
        <f t="shared" si="0"/>
        <v>0.164021164021164</v>
      </c>
      <c r="E11" s="9">
        <v>0</v>
      </c>
      <c r="F11" s="10">
        <v>0</v>
      </c>
      <c r="G11" s="1">
        <v>0</v>
      </c>
      <c r="H11" s="17">
        <f t="shared" si="1"/>
        <v>62</v>
      </c>
      <c r="I11" s="18">
        <f t="shared" si="2"/>
        <v>49</v>
      </c>
    </row>
    <row r="12" spans="1:9" ht="14.25">
      <c r="A12" s="25" t="s">
        <v>12</v>
      </c>
      <c r="B12" s="9">
        <v>97</v>
      </c>
      <c r="C12" s="10">
        <v>72</v>
      </c>
      <c r="D12" s="11">
        <f t="shared" si="0"/>
        <v>0.2566137566137566</v>
      </c>
      <c r="E12" s="9">
        <v>0</v>
      </c>
      <c r="F12" s="10">
        <v>0</v>
      </c>
      <c r="G12" s="1">
        <v>0</v>
      </c>
      <c r="H12" s="17">
        <f t="shared" si="1"/>
        <v>97</v>
      </c>
      <c r="I12" s="18">
        <f t="shared" si="2"/>
        <v>72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678</v>
      </c>
      <c r="C15" s="10">
        <v>235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678</v>
      </c>
      <c r="I15" s="18">
        <f aca="true" t="shared" si="3" ref="I15:I24">((SQRT((C15/1.645)^2+(F15/1.645)^2)))*1.645</f>
        <v>235</v>
      </c>
    </row>
    <row r="16" spans="1:9" ht="14.25">
      <c r="A16" s="25" t="s">
        <v>13</v>
      </c>
      <c r="B16" s="9">
        <v>0</v>
      </c>
      <c r="C16" s="10">
        <v>0</v>
      </c>
      <c r="D16" s="11">
        <f aca="true" t="shared" si="4" ref="D16:D24">B16/B$15</f>
        <v>0</v>
      </c>
      <c r="E16" s="9">
        <v>0</v>
      </c>
      <c r="F16" s="10">
        <v>0</v>
      </c>
      <c r="G16" s="1">
        <v>0</v>
      </c>
      <c r="H16" s="17">
        <f aca="true" t="shared" si="5" ref="H16:H24">B16-E16</f>
        <v>0</v>
      </c>
      <c r="I16" s="18">
        <f t="shared" si="3"/>
        <v>0</v>
      </c>
    </row>
    <row r="17" spans="1:9" ht="14.25">
      <c r="A17" s="25" t="s">
        <v>14</v>
      </c>
      <c r="B17" s="9">
        <v>0</v>
      </c>
      <c r="C17" s="10">
        <v>0</v>
      </c>
      <c r="D17" s="11">
        <f t="shared" si="4"/>
        <v>0</v>
      </c>
      <c r="E17" s="9">
        <v>0</v>
      </c>
      <c r="F17" s="10">
        <v>0</v>
      </c>
      <c r="G17" s="1">
        <v>0</v>
      </c>
      <c r="H17" s="17">
        <f t="shared" si="5"/>
        <v>0</v>
      </c>
      <c r="I17" s="18">
        <f t="shared" si="3"/>
        <v>0</v>
      </c>
    </row>
    <row r="18" spans="1:9" ht="14.25">
      <c r="A18" s="25" t="s">
        <v>15</v>
      </c>
      <c r="B18" s="9">
        <v>11</v>
      </c>
      <c r="C18" s="10">
        <v>19</v>
      </c>
      <c r="D18" s="11">
        <f t="shared" si="4"/>
        <v>0.016224188790560472</v>
      </c>
      <c r="E18" s="9">
        <v>0</v>
      </c>
      <c r="F18" s="10">
        <v>0</v>
      </c>
      <c r="G18" s="1">
        <v>0</v>
      </c>
      <c r="H18" s="17">
        <f t="shared" si="5"/>
        <v>11</v>
      </c>
      <c r="I18" s="18">
        <f t="shared" si="3"/>
        <v>19</v>
      </c>
    </row>
    <row r="19" spans="1:9" ht="14.25">
      <c r="A19" s="25" t="s">
        <v>16</v>
      </c>
      <c r="B19" s="9">
        <v>48</v>
      </c>
      <c r="C19" s="10">
        <v>53</v>
      </c>
      <c r="D19" s="11">
        <f t="shared" si="4"/>
        <v>0.07079646017699115</v>
      </c>
      <c r="E19" s="9">
        <v>0</v>
      </c>
      <c r="F19" s="10">
        <v>0</v>
      </c>
      <c r="G19" s="1">
        <v>0</v>
      </c>
      <c r="H19" s="17">
        <f t="shared" si="5"/>
        <v>48</v>
      </c>
      <c r="I19" s="18">
        <f t="shared" si="3"/>
        <v>53</v>
      </c>
    </row>
    <row r="20" spans="1:9" ht="14.25">
      <c r="A20" s="25" t="s">
        <v>17</v>
      </c>
      <c r="B20" s="9">
        <v>102</v>
      </c>
      <c r="C20" s="10">
        <v>91</v>
      </c>
      <c r="D20" s="11">
        <f t="shared" si="4"/>
        <v>0.1504424778761062</v>
      </c>
      <c r="E20" s="9">
        <v>0</v>
      </c>
      <c r="F20" s="10">
        <v>0</v>
      </c>
      <c r="G20" s="1">
        <v>0</v>
      </c>
      <c r="H20" s="17">
        <f t="shared" si="5"/>
        <v>102</v>
      </c>
      <c r="I20" s="18">
        <f t="shared" si="3"/>
        <v>91</v>
      </c>
    </row>
    <row r="21" spans="1:9" ht="14.25">
      <c r="A21" s="25" t="s">
        <v>18</v>
      </c>
      <c r="B21" s="9">
        <v>105</v>
      </c>
      <c r="C21" s="10">
        <v>91</v>
      </c>
      <c r="D21" s="11">
        <f t="shared" si="4"/>
        <v>0.15486725663716813</v>
      </c>
      <c r="E21" s="9">
        <v>0</v>
      </c>
      <c r="F21" s="10">
        <v>0</v>
      </c>
      <c r="G21" s="1">
        <v>0</v>
      </c>
      <c r="H21" s="17">
        <f t="shared" si="5"/>
        <v>105</v>
      </c>
      <c r="I21" s="18">
        <f t="shared" si="3"/>
        <v>91</v>
      </c>
    </row>
    <row r="22" spans="1:9" ht="14.25">
      <c r="A22" s="25" t="s">
        <v>19</v>
      </c>
      <c r="B22" s="9">
        <v>62</v>
      </c>
      <c r="C22" s="10">
        <v>49</v>
      </c>
      <c r="D22" s="11">
        <f t="shared" si="4"/>
        <v>0.09144542772861357</v>
      </c>
      <c r="E22" s="9">
        <v>0</v>
      </c>
      <c r="F22" s="10">
        <v>0</v>
      </c>
      <c r="G22" s="1">
        <v>0</v>
      </c>
      <c r="H22" s="17">
        <f t="shared" si="5"/>
        <v>62</v>
      </c>
      <c r="I22" s="18">
        <f t="shared" si="3"/>
        <v>49</v>
      </c>
    </row>
    <row r="23" spans="1:9" ht="14.25">
      <c r="A23" s="25" t="s">
        <v>20</v>
      </c>
      <c r="B23" s="9">
        <v>122</v>
      </c>
      <c r="C23" s="10">
        <v>90</v>
      </c>
      <c r="D23" s="11">
        <f t="shared" si="4"/>
        <v>0.17994100294985252</v>
      </c>
      <c r="E23" s="9">
        <v>0</v>
      </c>
      <c r="F23" s="10">
        <v>0</v>
      </c>
      <c r="G23" s="1">
        <v>0</v>
      </c>
      <c r="H23" s="17">
        <f t="shared" si="5"/>
        <v>122</v>
      </c>
      <c r="I23" s="18">
        <f t="shared" si="3"/>
        <v>90</v>
      </c>
    </row>
    <row r="24" spans="1:9" ht="14.25">
      <c r="A24" s="25" t="s">
        <v>21</v>
      </c>
      <c r="B24" s="9">
        <v>228</v>
      </c>
      <c r="C24" s="10">
        <v>158</v>
      </c>
      <c r="D24" s="11">
        <f t="shared" si="4"/>
        <v>0.336283185840708</v>
      </c>
      <c r="E24" s="9">
        <v>0</v>
      </c>
      <c r="F24" s="10">
        <v>0</v>
      </c>
      <c r="G24" s="1">
        <v>0</v>
      </c>
      <c r="H24" s="17">
        <f t="shared" si="5"/>
        <v>228</v>
      </c>
      <c r="I24" s="18">
        <f t="shared" si="3"/>
        <v>158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615</v>
      </c>
      <c r="C27" s="10">
        <v>168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615</v>
      </c>
      <c r="I27" s="18">
        <f>((SQRT((C27/1.645)^2+(F27/1.645)^2)))*1.645</f>
        <v>168</v>
      </c>
    </row>
    <row r="28" spans="1:9" ht="14.25">
      <c r="A28" s="25" t="s">
        <v>22</v>
      </c>
      <c r="B28" s="9">
        <v>186</v>
      </c>
      <c r="C28" s="10">
        <v>104</v>
      </c>
      <c r="D28" s="11">
        <f aca="true" t="shared" si="6" ref="D28:D36">B28/B$27</f>
        <v>0.3024390243902439</v>
      </c>
      <c r="E28" s="9">
        <v>0</v>
      </c>
      <c r="F28" s="10">
        <v>0</v>
      </c>
      <c r="G28" s="1">
        <v>0</v>
      </c>
      <c r="H28" s="17">
        <f>B28-E28</f>
        <v>186</v>
      </c>
      <c r="I28" s="18">
        <f aca="true" t="shared" si="7" ref="I28:I36">((SQRT((C28/1.645)^2+(F28/1.645)^2)))*1.645</f>
        <v>104</v>
      </c>
    </row>
    <row r="29" spans="1:9" ht="14.25">
      <c r="A29" s="25" t="s">
        <v>23</v>
      </c>
      <c r="B29" s="9">
        <v>102</v>
      </c>
      <c r="C29" s="10">
        <v>61</v>
      </c>
      <c r="D29" s="11">
        <f t="shared" si="6"/>
        <v>0.16585365853658537</v>
      </c>
      <c r="E29" s="9">
        <v>0</v>
      </c>
      <c r="F29" s="10">
        <v>0</v>
      </c>
      <c r="G29" s="1">
        <v>0</v>
      </c>
      <c r="H29" s="17">
        <f aca="true" t="shared" si="8" ref="H29:H36">B29-E29</f>
        <v>102</v>
      </c>
      <c r="I29" s="18">
        <f t="shared" si="7"/>
        <v>61</v>
      </c>
    </row>
    <row r="30" spans="1:9" ht="14.25">
      <c r="A30" s="25" t="s">
        <v>14</v>
      </c>
      <c r="B30" s="9">
        <v>25</v>
      </c>
      <c r="C30" s="10">
        <v>27</v>
      </c>
      <c r="D30" s="11">
        <f t="shared" si="6"/>
        <v>0.04065040650406504</v>
      </c>
      <c r="E30" s="9">
        <v>0</v>
      </c>
      <c r="F30" s="10">
        <v>0</v>
      </c>
      <c r="G30" s="1">
        <v>0</v>
      </c>
      <c r="H30" s="17">
        <f t="shared" si="8"/>
        <v>25</v>
      </c>
      <c r="I30" s="18">
        <f t="shared" si="7"/>
        <v>27</v>
      </c>
    </row>
    <row r="31" spans="1:9" ht="14.25">
      <c r="A31" s="25" t="s">
        <v>15</v>
      </c>
      <c r="B31" s="9">
        <v>40</v>
      </c>
      <c r="C31" s="10">
        <v>34</v>
      </c>
      <c r="D31" s="11">
        <f t="shared" si="6"/>
        <v>0.06504065040650407</v>
      </c>
      <c r="E31" s="9">
        <v>0</v>
      </c>
      <c r="F31" s="10">
        <v>0</v>
      </c>
      <c r="G31" s="1">
        <v>0</v>
      </c>
      <c r="H31" s="17">
        <f t="shared" si="8"/>
        <v>40</v>
      </c>
      <c r="I31" s="18">
        <f t="shared" si="7"/>
        <v>34</v>
      </c>
    </row>
    <row r="32" spans="1:9" ht="14.25">
      <c r="A32" s="25" t="s">
        <v>16</v>
      </c>
      <c r="B32" s="9">
        <v>12</v>
      </c>
      <c r="C32" s="10">
        <v>17</v>
      </c>
      <c r="D32" s="11">
        <f t="shared" si="6"/>
        <v>0.01951219512195122</v>
      </c>
      <c r="E32" s="9">
        <v>0</v>
      </c>
      <c r="F32" s="10">
        <v>0</v>
      </c>
      <c r="G32" s="1">
        <v>0</v>
      </c>
      <c r="H32" s="17">
        <f t="shared" si="8"/>
        <v>12</v>
      </c>
      <c r="I32" s="18">
        <f t="shared" si="7"/>
        <v>17</v>
      </c>
    </row>
    <row r="33" spans="1:9" ht="14.25">
      <c r="A33" s="25" t="s">
        <v>17</v>
      </c>
      <c r="B33" s="9">
        <v>67</v>
      </c>
      <c r="C33" s="10">
        <v>47</v>
      </c>
      <c r="D33" s="11">
        <f t="shared" si="6"/>
        <v>0.10894308943089431</v>
      </c>
      <c r="E33" s="9">
        <v>0</v>
      </c>
      <c r="F33" s="10">
        <v>0</v>
      </c>
      <c r="G33" s="1">
        <v>0</v>
      </c>
      <c r="H33" s="17">
        <f t="shared" si="8"/>
        <v>67</v>
      </c>
      <c r="I33" s="18">
        <f t="shared" si="7"/>
        <v>47</v>
      </c>
    </row>
    <row r="34" spans="1:9" ht="14.25">
      <c r="A34" s="25" t="s">
        <v>24</v>
      </c>
      <c r="B34" s="9">
        <v>56</v>
      </c>
      <c r="C34" s="10">
        <v>52</v>
      </c>
      <c r="D34" s="11">
        <f t="shared" si="6"/>
        <v>0.0910569105691057</v>
      </c>
      <c r="E34" s="9">
        <v>0</v>
      </c>
      <c r="F34" s="10">
        <v>0</v>
      </c>
      <c r="G34" s="1">
        <v>0</v>
      </c>
      <c r="H34" s="17">
        <f t="shared" si="8"/>
        <v>56</v>
      </c>
      <c r="I34" s="18">
        <f t="shared" si="7"/>
        <v>52</v>
      </c>
    </row>
    <row r="35" spans="1:9" ht="14.25">
      <c r="A35" s="25" t="s">
        <v>25</v>
      </c>
      <c r="B35" s="9">
        <v>45</v>
      </c>
      <c r="C35" s="10">
        <v>48</v>
      </c>
      <c r="D35" s="11">
        <f t="shared" si="6"/>
        <v>0.07317073170731707</v>
      </c>
      <c r="E35" s="9">
        <v>0</v>
      </c>
      <c r="F35" s="10">
        <v>0</v>
      </c>
      <c r="G35" s="1">
        <v>0</v>
      </c>
      <c r="H35" s="17">
        <f t="shared" si="8"/>
        <v>45</v>
      </c>
      <c r="I35" s="18">
        <f t="shared" si="7"/>
        <v>48</v>
      </c>
    </row>
    <row r="36" spans="1:9" ht="14.25">
      <c r="A36" s="25" t="s">
        <v>26</v>
      </c>
      <c r="B36" s="9">
        <v>82</v>
      </c>
      <c r="C36" s="10">
        <v>64</v>
      </c>
      <c r="D36" s="11">
        <f t="shared" si="6"/>
        <v>0.13333333333333333</v>
      </c>
      <c r="E36" s="9">
        <v>0</v>
      </c>
      <c r="F36" s="10">
        <v>0</v>
      </c>
      <c r="G36" s="1">
        <v>0</v>
      </c>
      <c r="H36" s="17">
        <f t="shared" si="8"/>
        <v>82</v>
      </c>
      <c r="I36" s="18">
        <f t="shared" si="7"/>
        <v>64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2014-03-04T16:24:06Z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