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2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<sst xmlns="http://schemas.openxmlformats.org/spreadsheetml/2006/main" count="237" uniqueCount="41">
  <si>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</si>
  <si>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</si>
  <si>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</si>
  <si>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</si>
  <si>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</si>
  <si>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</si>
  <si>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</si>
  <si>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</si>
  <si>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</si>
  <si>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</si>
  <si>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</si>
  <si>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</si>
  <si>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</si>
  <si>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</si>
  <si>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</si>
  <si>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</si>
  <si>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</si>
  <si>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</si>
  <si>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</si>
  <si>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</si>
  <si>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</si>
  <si>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</si>
  <si>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</si>
  <si>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</si>
  <si>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</si>
  <si>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</si>
  <si>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</si>
  <si>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</si>
  <si>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</si>
  <si>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</si>
  <si>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</si>
  <si>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Baltimore City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</si>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</sst>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zoomScale="75" zoomScaleNormal="75" workbookViewId="0" topLeftCell="A1">
      <selection activeCell="B3" sqref="B3:I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Baltimore City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21453</v>
      </c>
      <c r="C7" s="19">
        <f>((SQRT((Intra!C7/1.645)^2+(Inter!C7/1.645)^2+(Foreign!C7/1.645)^2))*1.645)</f>
        <v>1232.2767546294135</v>
      </c>
      <c r="D7" s="11">
        <f aca="true" t="shared" si="0" ref="D7:D12">B7/B$7</f>
        <v>1</v>
      </c>
      <c r="E7" s="9">
        <f>Intra!E7+Inter!E7+Foreign!E7</f>
        <v>23140</v>
      </c>
      <c r="F7" s="10">
        <f>((SQRT((Intra!F7/1.645)^2+(Inter!F7/1.645)^2+(Foreign!F7/1.645)^2))*1.645)</f>
        <v>1263.3487246204033</v>
      </c>
      <c r="G7" s="1">
        <f aca="true" t="shared" si="1" ref="G7:G12">E7/E$7</f>
        <v>1</v>
      </c>
      <c r="H7" s="17">
        <f>Intra!H7+Inter!H7+Foreign!H7</f>
        <v>-1687</v>
      </c>
      <c r="I7" s="18">
        <f>((SQRT((Intra!I7/1.645)^2+(Inter!I7/1.645)^2+(Foreign!I7/1.645)^2))*1.645)</f>
        <v>1764.810471410457</v>
      </c>
      <c r="K7" s="21"/>
    </row>
    <row r="8" spans="1:11" ht="14.25">
      <c r="A8" s="43" t="s">
        <v>8</v>
      </c>
      <c r="B8" s="9">
        <f>Intra!B8+Inter!B8+Foreign!B8</f>
        <v>2496</v>
      </c>
      <c r="C8" s="19">
        <f>((SQRT((Intra!C8/1.645)^2+(Inter!C8/1.645)^2+(Foreign!C8/1.645)^2))*1.645)</f>
        <v>415.01084323183653</v>
      </c>
      <c r="D8" s="11">
        <f t="shared" si="0"/>
        <v>0.11634736400503426</v>
      </c>
      <c r="E8" s="9">
        <f>Intra!E8+Inter!E8+Foreign!E8</f>
        <v>3320</v>
      </c>
      <c r="F8" s="10">
        <f>((SQRT((Intra!F8/1.645)^2+(Inter!F8/1.645)^2+(Foreign!F8/1.645)^2))*1.645)</f>
        <v>447.16104481495256</v>
      </c>
      <c r="G8" s="1">
        <f t="shared" si="1"/>
        <v>0.14347450302506481</v>
      </c>
      <c r="H8" s="17">
        <f>Intra!H8+Inter!H8+Foreign!H8</f>
        <v>-824</v>
      </c>
      <c r="I8" s="18">
        <f>((SQRT((Intra!I8/1.645)^2+(Inter!I8/1.645)^2+(Foreign!I8/1.645)^2))*1.645)</f>
        <v>610.0713073075967</v>
      </c>
      <c r="K8" s="21"/>
    </row>
    <row r="9" spans="1:11" ht="14.25">
      <c r="A9" s="43" t="s">
        <v>9</v>
      </c>
      <c r="B9" s="9">
        <f>Intra!B9+Inter!B9+Foreign!B9</f>
        <v>4821</v>
      </c>
      <c r="C9" s="10">
        <f>((SQRT((Intra!C9/1.645)^2+(Inter!C9/1.645)^2+(Foreign!C9/1.645)^2))*1.645)</f>
        <v>609.824564936507</v>
      </c>
      <c r="D9" s="11">
        <f t="shared" si="0"/>
        <v>0.2247238148510698</v>
      </c>
      <c r="E9" s="9">
        <f>Intra!E9+Inter!E9+Foreign!E9</f>
        <v>5945</v>
      </c>
      <c r="F9" s="10">
        <f>((SQRT((Intra!F9/1.645)^2+(Inter!F9/1.645)^2+(Foreign!F9/1.645)^2))*1.645)</f>
        <v>718.7795211328714</v>
      </c>
      <c r="G9" s="1">
        <f t="shared" si="1"/>
        <v>0.256914433880726</v>
      </c>
      <c r="H9" s="17">
        <f>Intra!H9+Inter!H9+Foreign!H9</f>
        <v>-1124</v>
      </c>
      <c r="I9" s="18">
        <f>((SQRT((Intra!I9/1.645)^2+(Inter!I9/1.645)^2+(Foreign!I9/1.645)^2))*1.645)</f>
        <v>942.618692791523</v>
      </c>
      <c r="K9" s="21"/>
    </row>
    <row r="10" spans="1:11" ht="14.25">
      <c r="A10" s="43" t="s">
        <v>10</v>
      </c>
      <c r="B10" s="9">
        <f>Intra!B10+Inter!B10+Foreign!B10</f>
        <v>4150</v>
      </c>
      <c r="C10" s="19">
        <f>((SQRT((Intra!C10/1.645)^2+(Inter!C10/1.645)^2+(Foreign!C10/1.645)^2))*1.645)</f>
        <v>535.4222632651729</v>
      </c>
      <c r="D10" s="11">
        <f t="shared" si="0"/>
        <v>0.1934461380692677</v>
      </c>
      <c r="E10" s="9">
        <f>Intra!E10+Inter!E10+Foreign!E10</f>
        <v>5426</v>
      </c>
      <c r="F10" s="10">
        <f>((SQRT((Intra!F10/1.645)^2+(Inter!F10/1.645)^2+(Foreign!F10/1.645)^2))*1.645)</f>
        <v>586.2763853337434</v>
      </c>
      <c r="G10" s="1">
        <f t="shared" si="1"/>
        <v>0.234485738980121</v>
      </c>
      <c r="H10" s="17">
        <f>Intra!H10+Inter!H10+Foreign!H10</f>
        <v>-1276</v>
      </c>
      <c r="I10" s="18">
        <f>((SQRT((Intra!I10/1.645)^2+(Inter!I10/1.645)^2+(Foreign!I10/1.645)^2))*1.645)</f>
        <v>793.9754404262137</v>
      </c>
      <c r="K10" s="21"/>
    </row>
    <row r="11" spans="1:11" s="2" customFormat="1" ht="14.25">
      <c r="A11" s="43" t="s">
        <v>11</v>
      </c>
      <c r="B11" s="9">
        <f>Intra!B11+Inter!B11+Foreign!B11</f>
        <v>5364</v>
      </c>
      <c r="C11" s="10">
        <f>((SQRT((Intra!C11/1.645)^2+(Inter!C11/1.645)^2+(Foreign!C11/1.645)^2))*1.645)</f>
        <v>611.1579173994231</v>
      </c>
      <c r="D11" s="11">
        <f t="shared" si="0"/>
        <v>0.2500349601454342</v>
      </c>
      <c r="E11" s="9">
        <f>Intra!E11+Inter!E11+Foreign!E11</f>
        <v>4758</v>
      </c>
      <c r="F11" s="10">
        <f>((SQRT((Intra!F11/1.645)^2+(Inter!F11/1.645)^2+(Foreign!F11/1.645)^2))*1.645)</f>
        <v>583.4329438761579</v>
      </c>
      <c r="G11" s="1">
        <f t="shared" si="1"/>
        <v>0.20561797752808988</v>
      </c>
      <c r="H11" s="17">
        <f>Intra!H11+Inter!H11+Foreign!H11</f>
        <v>606</v>
      </c>
      <c r="I11" s="18">
        <f>((SQRT((Intra!I11/1.645)^2+(Inter!I11/1.645)^2+(Foreign!I11/1.645)^2))*1.645)</f>
        <v>844.9307663945018</v>
      </c>
      <c r="K11" s="21"/>
    </row>
    <row r="12" spans="1:11" s="2" customFormat="1" ht="14.25">
      <c r="A12" s="43" t="s">
        <v>12</v>
      </c>
      <c r="B12" s="9">
        <f>Intra!B12+Inter!B12+Foreign!B12</f>
        <v>4622</v>
      </c>
      <c r="C12" s="10">
        <f>((SQRT((Intra!C12/1.645)^2+(Inter!C12/1.645)^2+(Foreign!C12/1.645)^2))*1.645)</f>
        <v>559.8097891248419</v>
      </c>
      <c r="D12" s="11">
        <f t="shared" si="0"/>
        <v>0.21544772292919406</v>
      </c>
      <c r="E12" s="9">
        <f>Intra!E12+Inter!E12+Foreign!E12</f>
        <v>3691</v>
      </c>
      <c r="F12" s="10">
        <f>((SQRT((Intra!F12/1.645)^2+(Inter!F12/1.645)^2+(Foreign!F12/1.645)^2))*1.645)</f>
        <v>443.1568571059236</v>
      </c>
      <c r="G12" s="1">
        <f t="shared" si="1"/>
        <v>0.15950734658599827</v>
      </c>
      <c r="H12" s="17">
        <f>Intra!H12+Inter!H12+Foreign!H12</f>
        <v>931</v>
      </c>
      <c r="I12" s="18">
        <f>((SQRT((Intra!I12/1.645)^2+(Inter!I12/1.645)^2+(Foreign!I12/1.645)^2))*1.645)</f>
        <v>713.9852939661993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32</v>
      </c>
      <c r="B15" s="9">
        <f>Intra!B15+Inter!B15+Foreign!B15</f>
        <v>32944</v>
      </c>
      <c r="C15" s="10">
        <f>((SQRT((Intra!C15/1.645)^2+(Inter!C15/1.645)^2+(Foreign!C15/1.645)^2))*1.645)</f>
        <v>1952.0786357111745</v>
      </c>
      <c r="D15" s="11">
        <f>B15/B$15</f>
        <v>1</v>
      </c>
      <c r="E15" s="9">
        <f>Intra!E15+Inter!E15+Foreign!E15</f>
        <v>32266</v>
      </c>
      <c r="F15" s="10">
        <f>((SQRT((Intra!F15/1.645)^2+(Inter!F15/1.645)^2+(Foreign!F15/1.645)^2))*1.645)</f>
        <v>2144.6008952716593</v>
      </c>
      <c r="G15" s="1">
        <f>E15/E$15</f>
        <v>1</v>
      </c>
      <c r="H15" s="17">
        <f>Intra!H15+Inter!H15+Foreign!H15</f>
        <v>678</v>
      </c>
      <c r="I15" s="18">
        <f>((SQRT((Intra!I15/1.645)^2+(Inter!I15/1.645)^2+(Foreign!I15/1.645)^2))*1.645)</f>
        <v>2899.986896522121</v>
      </c>
      <c r="K15" s="21"/>
    </row>
    <row r="16" spans="1:11" ht="14.25">
      <c r="A16" s="43" t="s">
        <v>13</v>
      </c>
      <c r="B16" s="9">
        <f>Intra!B16+Inter!B16+Foreign!B16</f>
        <v>3026</v>
      </c>
      <c r="C16" s="10">
        <f>((SQRT((Intra!C16/1.645)^2+(Inter!C16/1.645)^2+(Foreign!C16/1.645)^2))*1.645)</f>
        <v>574.0975526859525</v>
      </c>
      <c r="D16" s="11">
        <f aca="true" t="shared" si="2" ref="D16:D24">B16/B$15</f>
        <v>0.09185284118504128</v>
      </c>
      <c r="E16" s="9">
        <f>Intra!E16+Inter!E16+Foreign!E16</f>
        <v>2219</v>
      </c>
      <c r="F16" s="10">
        <f>((SQRT((Intra!F16/1.645)^2+(Inter!F16/1.645)^2+(Foreign!F16/1.645)^2))*1.645)</f>
        <v>573.0794011304193</v>
      </c>
      <c r="G16" s="1">
        <f aca="true" t="shared" si="3" ref="G16:G24">E16/E$15</f>
        <v>0.06877208206781132</v>
      </c>
      <c r="H16" s="17">
        <f>Intra!H16+Inter!H16+Foreign!H16</f>
        <v>807</v>
      </c>
      <c r="I16" s="18">
        <f>((SQRT((Intra!I16/1.645)^2+(Inter!I16/1.645)^2+(Foreign!I16/1.645)^2))*1.645)</f>
        <v>811.176922748669</v>
      </c>
      <c r="K16" s="21"/>
    </row>
    <row r="17" spans="1:11" ht="14.25">
      <c r="A17" s="43" t="s">
        <v>14</v>
      </c>
      <c r="B17" s="9">
        <f>Intra!B17+Inter!B17+Foreign!B17</f>
        <v>1962</v>
      </c>
      <c r="C17" s="10">
        <f>((SQRT((Intra!C17/1.645)^2+(Inter!C17/1.645)^2+(Foreign!C17/1.645)^2))*1.645)</f>
        <v>603.3920781713992</v>
      </c>
      <c r="D17" s="11">
        <f t="shared" si="2"/>
        <v>0.05955560951918407</v>
      </c>
      <c r="E17" s="9">
        <f>Intra!E17+Inter!E17+Foreign!E17</f>
        <v>843</v>
      </c>
      <c r="F17" s="10">
        <f>((SQRT((Intra!F17/1.645)^2+(Inter!F17/1.645)^2+(Foreign!F17/1.645)^2))*1.645)</f>
        <v>317.6822311681911</v>
      </c>
      <c r="G17" s="1">
        <f t="shared" si="3"/>
        <v>0.026126572863075685</v>
      </c>
      <c r="H17" s="17">
        <f>Intra!H17+Inter!H17+Foreign!H17</f>
        <v>1119</v>
      </c>
      <c r="I17" s="18">
        <f>((SQRT((Intra!I17/1.645)^2+(Inter!I17/1.645)^2+(Foreign!I17/1.645)^2))*1.645)</f>
        <v>681.9120177852859</v>
      </c>
      <c r="K17" s="21"/>
    </row>
    <row r="18" spans="1:11" ht="14.25">
      <c r="A18" s="43" t="s">
        <v>15</v>
      </c>
      <c r="B18" s="9">
        <f>Intra!B18+Inter!B18+Foreign!B18</f>
        <v>3178</v>
      </c>
      <c r="C18" s="10">
        <f>((SQRT((Intra!C18/1.645)^2+(Inter!C18/1.645)^2+(Foreign!C18/1.645)^2))*1.645)</f>
        <v>614.8251784043981</v>
      </c>
      <c r="D18" s="11">
        <f t="shared" si="2"/>
        <v>0.09646673142302088</v>
      </c>
      <c r="E18" s="9">
        <f>Intra!E18+Inter!E18+Foreign!E18</f>
        <v>2334</v>
      </c>
      <c r="F18" s="10">
        <f>((SQRT((Intra!F18/1.645)^2+(Inter!F18/1.645)^2+(Foreign!F18/1.645)^2))*1.645)</f>
        <v>519.2273105297909</v>
      </c>
      <c r="G18" s="1">
        <f t="shared" si="3"/>
        <v>0.0723362052934978</v>
      </c>
      <c r="H18" s="17">
        <f>Intra!H18+Inter!H18+Foreign!H18</f>
        <v>844</v>
      </c>
      <c r="I18" s="18">
        <f>((SQRT((Intra!I18/1.645)^2+(Inter!I18/1.645)^2+(Foreign!I18/1.645)^2))*1.645)</f>
        <v>804.7403307900008</v>
      </c>
      <c r="K18" s="21"/>
    </row>
    <row r="19" spans="1:11" s="2" customFormat="1" ht="14.25">
      <c r="A19" s="43" t="s">
        <v>16</v>
      </c>
      <c r="B19" s="9">
        <f>Intra!B19+Inter!B19+Foreign!B19</f>
        <v>3337</v>
      </c>
      <c r="C19" s="10">
        <f>((SQRT((Intra!C19/1.645)^2+(Inter!C19/1.645)^2+(Foreign!C19/1.645)^2))*1.645)</f>
        <v>652.5059386702928</v>
      </c>
      <c r="D19" s="11">
        <f t="shared" si="2"/>
        <v>0.10129310344827586</v>
      </c>
      <c r="E19" s="9">
        <f>Intra!E19+Inter!E19+Foreign!E19</f>
        <v>3267</v>
      </c>
      <c r="F19" s="10">
        <f>((SQRT((Intra!F19/1.645)^2+(Inter!F19/1.645)^2+(Foreign!F19/1.645)^2))*1.645)</f>
        <v>622.913316601917</v>
      </c>
      <c r="G19" s="1">
        <f t="shared" si="3"/>
        <v>0.10125209198537159</v>
      </c>
      <c r="H19" s="17">
        <f>Intra!H19+Inter!H19+Foreign!H19</f>
        <v>70</v>
      </c>
      <c r="I19" s="18">
        <f>((SQRT((Intra!I19/1.645)^2+(Inter!I19/1.645)^2+(Foreign!I19/1.645)^2))*1.645)</f>
        <v>902.100327014684</v>
      </c>
      <c r="K19" s="21"/>
    </row>
    <row r="20" spans="1:11" s="2" customFormat="1" ht="14.25">
      <c r="A20" s="43" t="s">
        <v>17</v>
      </c>
      <c r="B20" s="9">
        <f>Intra!B20+Inter!B20+Foreign!B20</f>
        <v>3905</v>
      </c>
      <c r="C20" s="10">
        <f>((SQRT((Intra!C20/1.645)^2+(Inter!C20/1.645)^2+(Foreign!C20/1.645)^2))*1.645)</f>
        <v>678.0457211722526</v>
      </c>
      <c r="D20" s="11">
        <f t="shared" si="2"/>
        <v>0.11853448275862069</v>
      </c>
      <c r="E20" s="9">
        <f>Intra!E20+Inter!E20+Foreign!E20</f>
        <v>5447</v>
      </c>
      <c r="F20" s="10">
        <f>((SQRT((Intra!F20/1.645)^2+(Inter!F20/1.645)^2+(Foreign!F20/1.645)^2))*1.645)</f>
        <v>1173.7231360078065</v>
      </c>
      <c r="G20" s="1">
        <f t="shared" si="3"/>
        <v>0.16881547139403708</v>
      </c>
      <c r="H20" s="17">
        <f>Intra!H20+Inter!H20+Foreign!H20</f>
        <v>-1542</v>
      </c>
      <c r="I20" s="18">
        <f>((SQRT((Intra!I20/1.645)^2+(Inter!I20/1.645)^2+(Foreign!I20/1.645)^2))*1.645)</f>
        <v>1355.4969568390775</v>
      </c>
      <c r="K20" s="21"/>
    </row>
    <row r="21" spans="1:11" s="2" customFormat="1" ht="14.25">
      <c r="A21" s="43" t="s">
        <v>18</v>
      </c>
      <c r="B21" s="9">
        <f>Intra!B21+Inter!B21+Foreign!B21</f>
        <v>6282</v>
      </c>
      <c r="C21" s="10">
        <f>((SQRT((Intra!C21/1.645)^2+(Inter!C21/1.645)^2+(Foreign!C21/1.645)^2))*1.645)</f>
        <v>784.9337551666382</v>
      </c>
      <c r="D21" s="11">
        <f t="shared" si="2"/>
        <v>0.19068722680913064</v>
      </c>
      <c r="E21" s="9">
        <f>Intra!E21+Inter!E21+Foreign!E21</f>
        <v>5532</v>
      </c>
      <c r="F21" s="10">
        <f>((SQRT((Intra!F21/1.645)^2+(Inter!F21/1.645)^2+(Foreign!F21/1.645)^2))*1.645)</f>
        <v>879.9846589571889</v>
      </c>
      <c r="G21" s="1">
        <f t="shared" si="3"/>
        <v>0.1714498233434575</v>
      </c>
      <c r="H21" s="17">
        <f>Intra!H21+Inter!H21+Foreign!H21</f>
        <v>750</v>
      </c>
      <c r="I21" s="18">
        <f>((SQRT((Intra!I21/1.645)^2+(Inter!I21/1.645)^2+(Foreign!I21/1.645)^2))*1.645)</f>
        <v>1179.192096310012</v>
      </c>
      <c r="K21" s="21"/>
    </row>
    <row r="22" spans="1:11" s="2" customFormat="1" ht="14.25">
      <c r="A22" s="43" t="s">
        <v>19</v>
      </c>
      <c r="B22" s="9">
        <f>Intra!B22+Inter!B22+Foreign!B22</f>
        <v>4446</v>
      </c>
      <c r="C22" s="10">
        <f>((SQRT((Intra!C22/1.645)^2+(Inter!C22/1.645)^2+(Foreign!C22/1.645)^2))*1.645)</f>
        <v>788.9999999999999</v>
      </c>
      <c r="D22" s="11">
        <f t="shared" si="2"/>
        <v>0.13495628946090335</v>
      </c>
      <c r="E22" s="9">
        <f>Intra!E22+Inter!E22+Foreign!E22</f>
        <v>4301</v>
      </c>
      <c r="F22" s="10">
        <f>((SQRT((Intra!F22/1.645)^2+(Inter!F22/1.645)^2+(Foreign!F22/1.645)^2))*1.645)</f>
        <v>637.2832965016421</v>
      </c>
      <c r="G22" s="1">
        <f t="shared" si="3"/>
        <v>0.1332982086406744</v>
      </c>
      <c r="H22" s="17">
        <f>Intra!H22+Inter!H22+Foreign!H22</f>
        <v>145</v>
      </c>
      <c r="I22" s="18">
        <f>((SQRT((Intra!I22/1.645)^2+(Inter!I22/1.645)^2+(Foreign!I22/1.645)^2))*1.645)</f>
        <v>1014.2243341588684</v>
      </c>
      <c r="K22" s="21"/>
    </row>
    <row r="23" spans="1:11" s="2" customFormat="1" ht="14.25">
      <c r="A23" s="43" t="s">
        <v>20</v>
      </c>
      <c r="B23" s="9">
        <f>Intra!B23+Inter!B23+Foreign!B23</f>
        <v>4271</v>
      </c>
      <c r="C23" s="10">
        <f>((SQRT((Intra!C23/1.645)^2+(Inter!C23/1.645)^2+(Foreign!C23/1.645)^2))*1.645)</f>
        <v>610.0778638829637</v>
      </c>
      <c r="D23" s="11">
        <f t="shared" si="2"/>
        <v>0.12964424477901895</v>
      </c>
      <c r="E23" s="9">
        <f>Intra!E23+Inter!E23+Foreign!E23</f>
        <v>5112</v>
      </c>
      <c r="F23" s="10">
        <f>((SQRT((Intra!F23/1.645)^2+(Inter!F23/1.645)^2+(Foreign!F23/1.645)^2))*1.645)</f>
        <v>837.6281991432714</v>
      </c>
      <c r="G23" s="1">
        <f t="shared" si="3"/>
        <v>0.15843302547573296</v>
      </c>
      <c r="H23" s="17">
        <f>Intra!H23+Inter!H23+Foreign!H23</f>
        <v>-841</v>
      </c>
      <c r="I23" s="18">
        <f>((SQRT((Intra!I23/1.645)^2+(Inter!I23/1.645)^2+(Foreign!I23/1.645)^2))*1.645)</f>
        <v>1036.250934860857</v>
      </c>
      <c r="K23" s="21"/>
    </row>
    <row r="24" spans="1:11" s="2" customFormat="1" ht="14.25">
      <c r="A24" s="43" t="s">
        <v>21</v>
      </c>
      <c r="B24" s="9">
        <f>Intra!B24+Inter!B24+Foreign!B24</f>
        <v>2537</v>
      </c>
      <c r="C24" s="10">
        <f>((SQRT((Intra!C24/1.645)^2+(Inter!C24/1.645)^2+(Foreign!C24/1.645)^2))*1.645)</f>
        <v>494.28129642947243</v>
      </c>
      <c r="D24" s="11">
        <f t="shared" si="2"/>
        <v>0.07700947061680427</v>
      </c>
      <c r="E24" s="9">
        <f>Intra!E24+Inter!E24+Foreign!E24</f>
        <v>3211</v>
      </c>
      <c r="F24" s="10">
        <f>((SQRT((Intra!F24/1.645)^2+(Inter!F24/1.645)^2+(Foreign!F24/1.645)^2))*1.645)</f>
        <v>503.0089462425097</v>
      </c>
      <c r="G24" s="1">
        <f t="shared" si="3"/>
        <v>0.09951651893634166</v>
      </c>
      <c r="H24" s="17">
        <f>Intra!H24+Inter!H24+Foreign!H24</f>
        <v>-674</v>
      </c>
      <c r="I24" s="18">
        <f>((SQRT((Intra!I24/1.645)^2+(Inter!I24/1.645)^2+(Foreign!I24/1.645)^2))*1.645)</f>
        <v>705.2176968851534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34783</v>
      </c>
      <c r="C27" s="10">
        <f>((SQRT((Intra!C27/1.645)^2+(Inter!C27/1.645)^2+(Foreign!C27/1.645)^2))*1.645)</f>
        <v>1515.421063599157</v>
      </c>
      <c r="D27" s="11">
        <f>B27/B$27</f>
        <v>1</v>
      </c>
      <c r="E27" s="9">
        <f>Intra!E27+Inter!E27+Foreign!E27</f>
        <v>33094</v>
      </c>
      <c r="F27" s="10">
        <f>((SQRT((Intra!F27/1.645)^2+(Inter!F27/1.645)^2+(Foreign!F27/1.645)^2))*1.645)</f>
        <v>1508.844591069604</v>
      </c>
      <c r="G27" s="1">
        <f>E27/E$27</f>
        <v>1</v>
      </c>
      <c r="H27" s="17">
        <f>Intra!H27+Inter!H27+Foreign!H27</f>
        <v>1689</v>
      </c>
      <c r="I27" s="18">
        <f>((SQRT((Intra!I27/1.645)^2+(Inter!I27/1.645)^2+(Foreign!I27/1.645)^2))*1.645)</f>
        <v>2138.483808683152</v>
      </c>
      <c r="K27" s="21"/>
    </row>
    <row r="28" spans="1:11" ht="14.25">
      <c r="A28" s="43" t="s">
        <v>22</v>
      </c>
      <c r="B28" s="9">
        <f>Intra!B28+Inter!B28+Foreign!B28</f>
        <v>6087</v>
      </c>
      <c r="C28" s="10">
        <f>((SQRT((Intra!C28/1.645)^2+(Inter!C28/1.645)^2+(Foreign!C28/1.645)^2))*1.645)</f>
        <v>683.5502907614041</v>
      </c>
      <c r="D28" s="11">
        <f aca="true" t="shared" si="4" ref="D28:D36">B28/B$27</f>
        <v>0.17499928125808584</v>
      </c>
      <c r="E28" s="9">
        <f>Intra!E28+Inter!E28+Foreign!E28</f>
        <v>4887</v>
      </c>
      <c r="F28" s="10">
        <f>((SQRT((Intra!F28/1.645)^2+(Inter!F28/1.645)^2+(Foreign!F28/1.645)^2))*1.645)</f>
        <v>679.5123251273666</v>
      </c>
      <c r="G28" s="1">
        <f aca="true" t="shared" si="5" ref="G28:G36">E28/E$27</f>
        <v>0.14767027255695897</v>
      </c>
      <c r="H28" s="17">
        <f>Intra!H28+Inter!H28+Foreign!H28</f>
        <v>1200</v>
      </c>
      <c r="I28" s="18">
        <f>((SQRT((Intra!I28/1.645)^2+(Inter!I28/1.645)^2+(Foreign!I28/1.645)^2))*1.645)</f>
        <v>963.8350481280497</v>
      </c>
      <c r="K28" s="21"/>
    </row>
    <row r="29" spans="1:11" ht="14.25">
      <c r="A29" s="43" t="s">
        <v>23</v>
      </c>
      <c r="B29" s="9">
        <f>Intra!B29+Inter!B29+Foreign!B29</f>
        <v>8691</v>
      </c>
      <c r="C29" s="10">
        <f>((SQRT((Intra!C29/1.645)^2+(Inter!C29/1.645)^2+(Foreign!C29/1.645)^2))*1.645)</f>
        <v>787.3842772115786</v>
      </c>
      <c r="D29" s="11">
        <f t="shared" si="4"/>
        <v>0.24986343903631084</v>
      </c>
      <c r="E29" s="9">
        <f>Intra!E29+Inter!E29+Foreign!E29</f>
        <v>7216</v>
      </c>
      <c r="F29" s="10">
        <f>((SQRT((Intra!F29/1.645)^2+(Inter!F29/1.645)^2+(Foreign!F29/1.645)^2))*1.645)</f>
        <v>695.6119607942348</v>
      </c>
      <c r="G29" s="1">
        <f t="shared" si="5"/>
        <v>0.2180455671722971</v>
      </c>
      <c r="H29" s="17">
        <f>Intra!H29+Inter!H29+Foreign!H29</f>
        <v>1475</v>
      </c>
      <c r="I29" s="18">
        <f>((SQRT((Intra!I29/1.645)^2+(Inter!I29/1.645)^2+(Foreign!I29/1.645)^2))*1.645)</f>
        <v>1050.6426604702476</v>
      </c>
      <c r="K29" s="21"/>
    </row>
    <row r="30" spans="1:11" ht="14.25">
      <c r="A30" s="43" t="s">
        <v>14</v>
      </c>
      <c r="B30" s="9">
        <f>Intra!B30+Inter!B30+Foreign!B30</f>
        <v>2705</v>
      </c>
      <c r="C30" s="10">
        <f>((SQRT((Intra!C30/1.645)^2+(Inter!C30/1.645)^2+(Foreign!C30/1.645)^2))*1.645)</f>
        <v>403.17862046492496</v>
      </c>
      <c r="D30" s="11">
        <f t="shared" si="4"/>
        <v>0.077767875111405</v>
      </c>
      <c r="E30" s="9">
        <f>Intra!E30+Inter!E30+Foreign!E30</f>
        <v>2253</v>
      </c>
      <c r="F30" s="10">
        <f>((SQRT((Intra!F30/1.645)^2+(Inter!F30/1.645)^2+(Foreign!F30/1.645)^2))*1.645)</f>
        <v>354.2612030691478</v>
      </c>
      <c r="G30" s="1">
        <f t="shared" si="5"/>
        <v>0.06807880582582945</v>
      </c>
      <c r="H30" s="17">
        <f>Intra!H30+Inter!H30+Foreign!H30</f>
        <v>452</v>
      </c>
      <c r="I30" s="18">
        <f>((SQRT((Intra!I30/1.645)^2+(Inter!I30/1.645)^2+(Foreign!I30/1.645)^2))*1.645)</f>
        <v>536.7066237713115</v>
      </c>
      <c r="K30" s="21"/>
    </row>
    <row r="31" spans="1:11" s="2" customFormat="1" ht="14.25">
      <c r="A31" s="43" t="s">
        <v>15</v>
      </c>
      <c r="B31" s="9">
        <f>Intra!B31+Inter!B31+Foreign!B31</f>
        <v>3879</v>
      </c>
      <c r="C31" s="10">
        <f>((SQRT((Intra!C31/1.645)^2+(Inter!C31/1.645)^2+(Foreign!C31/1.645)^2))*1.645)</f>
        <v>512.2089417415514</v>
      </c>
      <c r="D31" s="11">
        <f t="shared" si="4"/>
        <v>0.11151999540005175</v>
      </c>
      <c r="E31" s="9">
        <f>Intra!E31+Inter!E31+Foreign!E31</f>
        <v>4190</v>
      </c>
      <c r="F31" s="10">
        <f>((SQRT((Intra!F31/1.645)^2+(Inter!F31/1.645)^2+(Foreign!F31/1.645)^2))*1.645)</f>
        <v>538.0204457081534</v>
      </c>
      <c r="G31" s="1">
        <f t="shared" si="5"/>
        <v>0.1266090530005439</v>
      </c>
      <c r="H31" s="17">
        <f>Intra!H31+Inter!H31+Foreign!H31</f>
        <v>-311</v>
      </c>
      <c r="I31" s="18">
        <f>((SQRT((Intra!I31/1.645)^2+(Inter!I31/1.645)^2+(Foreign!I31/1.645)^2))*1.645)</f>
        <v>742.8485713791205</v>
      </c>
      <c r="K31" s="21"/>
    </row>
    <row r="32" spans="1:11" s="2" customFormat="1" ht="14.25">
      <c r="A32" s="43" t="s">
        <v>16</v>
      </c>
      <c r="B32" s="9">
        <f>Intra!B32+Inter!B32+Foreign!B32</f>
        <v>3889</v>
      </c>
      <c r="C32" s="10">
        <f>((SQRT((Intra!C32/1.645)^2+(Inter!C32/1.645)^2+(Foreign!C32/1.645)^2))*1.645)</f>
        <v>492.23368434108613</v>
      </c>
      <c r="D32" s="11">
        <f t="shared" si="4"/>
        <v>0.11180749216571313</v>
      </c>
      <c r="E32" s="9">
        <f>Intra!E32+Inter!E32+Foreign!E32</f>
        <v>3917</v>
      </c>
      <c r="F32" s="10">
        <f>((SQRT((Intra!F32/1.645)^2+(Inter!F32/1.645)^2+(Foreign!F32/1.645)^2))*1.645)</f>
        <v>509.8676298805407</v>
      </c>
      <c r="G32" s="1">
        <f t="shared" si="5"/>
        <v>0.1183598235329667</v>
      </c>
      <c r="H32" s="17">
        <f>Intra!H32+Inter!H32+Foreign!H32</f>
        <v>-28</v>
      </c>
      <c r="I32" s="18">
        <f>((SQRT((Intra!I32/1.645)^2+(Inter!I32/1.645)^2+(Foreign!I32/1.645)^2))*1.645)</f>
        <v>708.7023352578993</v>
      </c>
      <c r="K32" s="21"/>
    </row>
    <row r="33" spans="1:11" s="2" customFormat="1" ht="14.25">
      <c r="A33" s="43" t="s">
        <v>17</v>
      </c>
      <c r="B33" s="9">
        <f>Intra!B33+Inter!B33+Foreign!B33</f>
        <v>3893</v>
      </c>
      <c r="C33" s="10">
        <f>((SQRT((Intra!C33/1.645)^2+(Inter!C33/1.645)^2+(Foreign!C33/1.645)^2))*1.645)</f>
        <v>503.8154423992977</v>
      </c>
      <c r="D33" s="11">
        <f t="shared" si="4"/>
        <v>0.11192249087197768</v>
      </c>
      <c r="E33" s="9">
        <f>Intra!E33+Inter!E33+Foreign!E33</f>
        <v>4139</v>
      </c>
      <c r="F33" s="10">
        <f>((SQRT((Intra!F33/1.645)^2+(Inter!F33/1.645)^2+(Foreign!F33/1.645)^2))*1.645)</f>
        <v>534.3191929923536</v>
      </c>
      <c r="G33" s="1">
        <f t="shared" si="5"/>
        <v>0.12506798815495257</v>
      </c>
      <c r="H33" s="17">
        <f>Intra!H33+Inter!H33+Foreign!H33</f>
        <v>-246</v>
      </c>
      <c r="I33" s="18">
        <f>((SQRT((Intra!I33/1.645)^2+(Inter!I33/1.645)^2+(Foreign!I33/1.645)^2))*1.645)</f>
        <v>734.3888615713068</v>
      </c>
      <c r="K33" s="21"/>
    </row>
    <row r="34" spans="1:11" s="2" customFormat="1" ht="14.25">
      <c r="A34" s="43" t="s">
        <v>24</v>
      </c>
      <c r="B34" s="9">
        <f>Intra!B34+Inter!B34+Foreign!B34</f>
        <v>2578</v>
      </c>
      <c r="C34" s="10">
        <f>((SQRT((Intra!C34/1.645)^2+(Inter!C34/1.645)^2+(Foreign!C34/1.645)^2))*1.645)</f>
        <v>373.04959455814986</v>
      </c>
      <c r="D34" s="11">
        <f t="shared" si="4"/>
        <v>0.07411666618750538</v>
      </c>
      <c r="E34" s="9">
        <f>Intra!E34+Inter!E34+Foreign!E34</f>
        <v>2253</v>
      </c>
      <c r="F34" s="10">
        <f>((SQRT((Intra!F34/1.645)^2+(Inter!F34/1.645)^2+(Foreign!F34/1.645)^2))*1.645)</f>
        <v>321.449840566145</v>
      </c>
      <c r="G34" s="1">
        <f t="shared" si="5"/>
        <v>0.06807880582582945</v>
      </c>
      <c r="H34" s="17">
        <f>Intra!H34+Inter!H34+Foreign!H34</f>
        <v>325</v>
      </c>
      <c r="I34" s="18">
        <f>((SQRT((Intra!I34/1.645)^2+(Inter!I34/1.645)^2+(Foreign!I34/1.645)^2))*1.645)</f>
        <v>492.43882868839654</v>
      </c>
      <c r="K34" s="21"/>
    </row>
    <row r="35" spans="1:11" s="2" customFormat="1" ht="14.25">
      <c r="A35" s="43" t="s">
        <v>25</v>
      </c>
      <c r="B35" s="9">
        <f>Intra!B35+Inter!B35+Foreign!B35</f>
        <v>947</v>
      </c>
      <c r="C35" s="10">
        <f>((SQRT((Intra!C35/1.645)^2+(Inter!C35/1.645)^2+(Foreign!C35/1.645)^2))*1.645)</f>
        <v>205.7206844242941</v>
      </c>
      <c r="D35" s="11">
        <f t="shared" si="4"/>
        <v>0.027225943708133284</v>
      </c>
      <c r="E35" s="9">
        <f>Intra!E35+Inter!E35+Foreign!E35</f>
        <v>1316</v>
      </c>
      <c r="F35" s="10">
        <f>((SQRT((Intra!F35/1.645)^2+(Inter!F35/1.645)^2+(Foreign!F35/1.645)^2))*1.645)</f>
        <v>304.8294605185004</v>
      </c>
      <c r="G35" s="1">
        <f t="shared" si="5"/>
        <v>0.03976551640780806</v>
      </c>
      <c r="H35" s="17">
        <f>Intra!H35+Inter!H35+Foreign!H35</f>
        <v>-369</v>
      </c>
      <c r="I35" s="18">
        <f>((SQRT((Intra!I35/1.645)^2+(Inter!I35/1.645)^2+(Foreign!I35/1.645)^2))*1.645)</f>
        <v>367.7526342529717</v>
      </c>
      <c r="K35" s="21"/>
    </row>
    <row r="36" spans="1:11" s="2" customFormat="1" ht="14.25">
      <c r="A36" s="43" t="s">
        <v>26</v>
      </c>
      <c r="B36" s="9">
        <f>Intra!B36+Inter!B36+Foreign!B36</f>
        <v>2114</v>
      </c>
      <c r="C36" s="10">
        <f>((SQRT((Intra!C36/1.645)^2+(Inter!C36/1.645)^2+(Foreign!C36/1.645)^2))*1.645)</f>
        <v>326.22691489207324</v>
      </c>
      <c r="D36" s="11">
        <f t="shared" si="4"/>
        <v>0.06077681626081707</v>
      </c>
      <c r="E36" s="9">
        <f>Intra!E36+Inter!E36+Foreign!E36</f>
        <v>2923</v>
      </c>
      <c r="F36" s="10">
        <f>((SQRT((Intra!F36/1.645)^2+(Inter!F36/1.645)^2+(Foreign!F36/1.645)^2))*1.645)</f>
        <v>418.0011961705373</v>
      </c>
      <c r="G36" s="1">
        <f t="shared" si="5"/>
        <v>0.0883241675228138</v>
      </c>
      <c r="H36" s="17">
        <f>Intra!H36+Inter!H36+Foreign!H36</f>
        <v>-809</v>
      </c>
      <c r="I36" s="18">
        <f>((SQRT((Intra!I36/1.645)^2+(Inter!I36/1.645)^2+(Foreign!I36/1.645)^2))*1.645)</f>
        <v>530.234853626202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36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4">
      <selection activeCell="B7" sqref="B7:C12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31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11525</v>
      </c>
      <c r="C7" s="19">
        <v>929</v>
      </c>
      <c r="D7" s="11">
        <f aca="true" t="shared" si="0" ref="D7:D12">B7/B$7</f>
        <v>1</v>
      </c>
      <c r="E7" s="9">
        <v>16777</v>
      </c>
      <c r="F7" s="10">
        <v>1091</v>
      </c>
      <c r="G7" s="1">
        <f aca="true" t="shared" si="1" ref="G7:G12">E7/E$7</f>
        <v>1</v>
      </c>
      <c r="H7" s="17">
        <f aca="true" t="shared" si="2" ref="H7:H12">B7-E7</f>
        <v>-5252</v>
      </c>
      <c r="I7" s="18">
        <f aca="true" t="shared" si="3" ref="I7:I12">((SQRT((C7/1.645)^2+(F7/1.645)^2)))*1.645</f>
        <v>1432.941729450294</v>
      </c>
    </row>
    <row r="8" spans="1:9" ht="14.25">
      <c r="A8" s="37" t="s">
        <v>8</v>
      </c>
      <c r="B8" s="19">
        <v>1621</v>
      </c>
      <c r="C8" s="19">
        <v>333</v>
      </c>
      <c r="D8" s="11">
        <f t="shared" si="0"/>
        <v>0.14065075921908893</v>
      </c>
      <c r="E8" s="9">
        <v>2718</v>
      </c>
      <c r="F8" s="10">
        <v>408</v>
      </c>
      <c r="G8" s="1">
        <f t="shared" si="1"/>
        <v>0.1620075102819336</v>
      </c>
      <c r="H8" s="17">
        <f t="shared" si="2"/>
        <v>-1097</v>
      </c>
      <c r="I8" s="18">
        <f t="shared" si="3"/>
        <v>526.6431429345682</v>
      </c>
    </row>
    <row r="9" spans="1:9" ht="14.25">
      <c r="A9" s="37" t="s">
        <v>9</v>
      </c>
      <c r="B9" s="9">
        <v>3361</v>
      </c>
      <c r="C9" s="10">
        <v>526</v>
      </c>
      <c r="D9" s="11">
        <f t="shared" si="0"/>
        <v>0.29162689804772235</v>
      </c>
      <c r="E9" s="9">
        <v>4808</v>
      </c>
      <c r="F9" s="10">
        <v>662</v>
      </c>
      <c r="G9" s="1">
        <f t="shared" si="1"/>
        <v>0.2865828217202122</v>
      </c>
      <c r="H9" s="17">
        <f t="shared" si="2"/>
        <v>-1447</v>
      </c>
      <c r="I9" s="18">
        <f t="shared" si="3"/>
        <v>845.5294199494183</v>
      </c>
    </row>
    <row r="10" spans="1:9" ht="14.25">
      <c r="A10" s="37" t="s">
        <v>10</v>
      </c>
      <c r="B10" s="19">
        <v>2760</v>
      </c>
      <c r="C10" s="19">
        <v>449</v>
      </c>
      <c r="D10" s="11">
        <f t="shared" si="0"/>
        <v>0.23947939262472884</v>
      </c>
      <c r="E10" s="9">
        <v>4280</v>
      </c>
      <c r="F10" s="10">
        <v>514</v>
      </c>
      <c r="G10" s="1">
        <f t="shared" si="1"/>
        <v>0.2551111640936997</v>
      </c>
      <c r="H10" s="17">
        <f t="shared" si="2"/>
        <v>-1520</v>
      </c>
      <c r="I10" s="18">
        <f t="shared" si="3"/>
        <v>682.4932234095809</v>
      </c>
    </row>
    <row r="11" spans="1:9" ht="14.25">
      <c r="A11" s="37" t="s">
        <v>11</v>
      </c>
      <c r="B11" s="9">
        <v>2576</v>
      </c>
      <c r="C11" s="10">
        <v>460</v>
      </c>
      <c r="D11" s="11">
        <f t="shared" si="0"/>
        <v>0.22351409978308026</v>
      </c>
      <c r="E11" s="9">
        <v>2903</v>
      </c>
      <c r="F11" s="10">
        <v>463</v>
      </c>
      <c r="G11" s="1">
        <f t="shared" si="1"/>
        <v>0.17303451153364727</v>
      </c>
      <c r="H11" s="17">
        <f t="shared" si="2"/>
        <v>-327</v>
      </c>
      <c r="I11" s="18">
        <f t="shared" si="3"/>
        <v>652.6630064589228</v>
      </c>
    </row>
    <row r="12" spans="1:9" ht="14.25">
      <c r="A12" s="37" t="s">
        <v>12</v>
      </c>
      <c r="B12" s="9">
        <v>1207</v>
      </c>
      <c r="C12" s="10">
        <v>249</v>
      </c>
      <c r="D12" s="11">
        <f t="shared" si="0"/>
        <v>0.10472885032537961</v>
      </c>
      <c r="E12" s="9">
        <v>2068</v>
      </c>
      <c r="F12" s="10">
        <v>328</v>
      </c>
      <c r="G12" s="1">
        <f t="shared" si="1"/>
        <v>0.12326399237050724</v>
      </c>
      <c r="H12" s="17">
        <f t="shared" si="2"/>
        <v>-861</v>
      </c>
      <c r="I12" s="18">
        <f t="shared" si="3"/>
        <v>411.80699362686886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32</v>
      </c>
      <c r="B15" s="9">
        <v>17617</v>
      </c>
      <c r="C15" s="10">
        <v>1567</v>
      </c>
      <c r="D15" s="11">
        <f>B15/B$15</f>
        <v>1</v>
      </c>
      <c r="E15" s="9">
        <v>23821</v>
      </c>
      <c r="F15" s="10">
        <v>1948</v>
      </c>
      <c r="G15" s="1">
        <f>E15/E$15</f>
        <v>1</v>
      </c>
      <c r="H15" s="17">
        <f>B15-E15</f>
        <v>-6204</v>
      </c>
      <c r="I15" s="18">
        <f aca="true" t="shared" si="4" ref="I15:I24">((SQRT((C15/1.645)^2+(F15/1.645)^2)))*1.645</f>
        <v>2500.038599702013</v>
      </c>
    </row>
    <row r="16" spans="1:9" ht="14.25">
      <c r="A16" s="37" t="s">
        <v>13</v>
      </c>
      <c r="B16" s="9">
        <v>1487</v>
      </c>
      <c r="C16" s="10">
        <v>438</v>
      </c>
      <c r="D16" s="11">
        <f aca="true" t="shared" si="5" ref="D16:D24">B16/B$15</f>
        <v>0.08440710677186808</v>
      </c>
      <c r="E16" s="9">
        <v>1564</v>
      </c>
      <c r="F16" s="10">
        <v>534</v>
      </c>
      <c r="G16" s="1">
        <f aca="true" t="shared" si="6" ref="G16:G24">E16/E$15</f>
        <v>0.0656563536375467</v>
      </c>
      <c r="H16" s="17">
        <f aca="true" t="shared" si="7" ref="H16:H24">B16-E16</f>
        <v>-77</v>
      </c>
      <c r="I16" s="18">
        <f t="shared" si="4"/>
        <v>690.6518659932804</v>
      </c>
    </row>
    <row r="17" spans="1:9" ht="14.25">
      <c r="A17" s="37" t="s">
        <v>14</v>
      </c>
      <c r="B17" s="9">
        <v>1054</v>
      </c>
      <c r="C17" s="10">
        <v>531</v>
      </c>
      <c r="D17" s="11">
        <f t="shared" si="5"/>
        <v>0.05982857467219163</v>
      </c>
      <c r="E17" s="9">
        <v>590</v>
      </c>
      <c r="F17" s="10">
        <v>269</v>
      </c>
      <c r="G17" s="1">
        <f t="shared" si="6"/>
        <v>0.024768061794215188</v>
      </c>
      <c r="H17" s="17">
        <f t="shared" si="7"/>
        <v>464</v>
      </c>
      <c r="I17" s="18">
        <f t="shared" si="4"/>
        <v>595.2495275092623</v>
      </c>
    </row>
    <row r="18" spans="1:9" ht="14.25">
      <c r="A18" s="37" t="s">
        <v>15</v>
      </c>
      <c r="B18" s="9">
        <v>1904</v>
      </c>
      <c r="C18" s="10">
        <v>539</v>
      </c>
      <c r="D18" s="11">
        <f t="shared" si="5"/>
        <v>0.10807742521428167</v>
      </c>
      <c r="E18" s="9">
        <v>1699</v>
      </c>
      <c r="F18" s="10">
        <v>466</v>
      </c>
      <c r="G18" s="1">
        <f t="shared" si="6"/>
        <v>0.07132362201418917</v>
      </c>
      <c r="H18" s="17">
        <f t="shared" si="7"/>
        <v>205</v>
      </c>
      <c r="I18" s="18">
        <f t="shared" si="4"/>
        <v>712.5145612547157</v>
      </c>
    </row>
    <row r="19" spans="1:9" ht="14.25">
      <c r="A19" s="37" t="s">
        <v>16</v>
      </c>
      <c r="B19" s="9">
        <v>2038</v>
      </c>
      <c r="C19" s="10">
        <v>552</v>
      </c>
      <c r="D19" s="11">
        <f t="shared" si="5"/>
        <v>0.1156837145938582</v>
      </c>
      <c r="E19" s="9">
        <v>2589</v>
      </c>
      <c r="F19" s="10">
        <v>585</v>
      </c>
      <c r="G19" s="1">
        <f t="shared" si="6"/>
        <v>0.10868561353427648</v>
      </c>
      <c r="H19" s="17">
        <f t="shared" si="7"/>
        <v>-551</v>
      </c>
      <c r="I19" s="18">
        <f t="shared" si="4"/>
        <v>804.3189665798016</v>
      </c>
    </row>
    <row r="20" spans="1:9" ht="14.25">
      <c r="A20" s="37" t="s">
        <v>17</v>
      </c>
      <c r="B20" s="9">
        <v>1983</v>
      </c>
      <c r="C20" s="10">
        <v>519</v>
      </c>
      <c r="D20" s="11">
        <f t="shared" si="5"/>
        <v>0.11256173014701709</v>
      </c>
      <c r="E20" s="9">
        <v>4520</v>
      </c>
      <c r="F20" s="10">
        <v>1135</v>
      </c>
      <c r="G20" s="1">
        <f t="shared" si="6"/>
        <v>0.18974854120314008</v>
      </c>
      <c r="H20" s="17">
        <f t="shared" si="7"/>
        <v>-2537</v>
      </c>
      <c r="I20" s="18">
        <f t="shared" si="4"/>
        <v>1248.0328521317056</v>
      </c>
    </row>
    <row r="21" spans="1:9" ht="14.25">
      <c r="A21" s="37" t="s">
        <v>18</v>
      </c>
      <c r="B21" s="9">
        <v>3094</v>
      </c>
      <c r="C21" s="10">
        <v>586</v>
      </c>
      <c r="D21" s="11">
        <f t="shared" si="5"/>
        <v>0.1756258159732077</v>
      </c>
      <c r="E21" s="9">
        <v>3977</v>
      </c>
      <c r="F21" s="10">
        <v>758</v>
      </c>
      <c r="G21" s="1">
        <f t="shared" si="6"/>
        <v>0.16695352839931152</v>
      </c>
      <c r="H21" s="17">
        <f t="shared" si="7"/>
        <v>-883</v>
      </c>
      <c r="I21" s="18">
        <f t="shared" si="4"/>
        <v>958.1022909898505</v>
      </c>
    </row>
    <row r="22" spans="1:9" ht="14.25">
      <c r="A22" s="37" t="s">
        <v>19</v>
      </c>
      <c r="B22" s="9">
        <v>2558</v>
      </c>
      <c r="C22" s="10">
        <v>681</v>
      </c>
      <c r="D22" s="11">
        <f t="shared" si="5"/>
        <v>0.14520065845490152</v>
      </c>
      <c r="E22" s="9">
        <v>3299</v>
      </c>
      <c r="F22" s="10">
        <v>571</v>
      </c>
      <c r="G22" s="1">
        <f t="shared" si="6"/>
        <v>0.1384912472188405</v>
      </c>
      <c r="H22" s="17">
        <f t="shared" si="7"/>
        <v>-741</v>
      </c>
      <c r="I22" s="18">
        <f t="shared" si="4"/>
        <v>888.708051049387</v>
      </c>
    </row>
    <row r="23" spans="1:9" ht="14.25">
      <c r="A23" s="37" t="s">
        <v>20</v>
      </c>
      <c r="B23" s="9">
        <v>2366</v>
      </c>
      <c r="C23" s="10">
        <v>471</v>
      </c>
      <c r="D23" s="11">
        <f t="shared" si="5"/>
        <v>0.13430209456774705</v>
      </c>
      <c r="E23" s="9">
        <v>3710</v>
      </c>
      <c r="F23" s="10">
        <v>761</v>
      </c>
      <c r="G23" s="1">
        <f t="shared" si="6"/>
        <v>0.15574493094328534</v>
      </c>
      <c r="H23" s="17">
        <f t="shared" si="7"/>
        <v>-1344</v>
      </c>
      <c r="I23" s="18">
        <f t="shared" si="4"/>
        <v>894.9648037772212</v>
      </c>
    </row>
    <row r="24" spans="1:9" ht="14.25">
      <c r="A24" s="37" t="s">
        <v>21</v>
      </c>
      <c r="B24" s="9">
        <v>1133</v>
      </c>
      <c r="C24" s="10">
        <v>297</v>
      </c>
      <c r="D24" s="11">
        <f t="shared" si="5"/>
        <v>0.06431287960492706</v>
      </c>
      <c r="E24" s="9">
        <v>1873</v>
      </c>
      <c r="F24" s="10">
        <v>333</v>
      </c>
      <c r="G24" s="1">
        <f t="shared" si="6"/>
        <v>0.078628101255195</v>
      </c>
      <c r="H24" s="17">
        <f t="shared" si="7"/>
        <v>-740</v>
      </c>
      <c r="I24" s="18">
        <f t="shared" si="4"/>
        <v>446.2039892246595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16887</v>
      </c>
      <c r="C27" s="10">
        <v>1068</v>
      </c>
      <c r="D27" s="1">
        <f>B27/B$27</f>
        <v>1</v>
      </c>
      <c r="E27" s="9">
        <v>23276</v>
      </c>
      <c r="F27" s="10">
        <v>1294</v>
      </c>
      <c r="G27" s="1">
        <f>E27/E$27</f>
        <v>1</v>
      </c>
      <c r="H27" s="17">
        <f>B27-E27</f>
        <v>-6389</v>
      </c>
      <c r="I27" s="18">
        <f>((SQRT((C27/1.645)^2+(F27/1.645)^2)))*1.645</f>
        <v>1677.8140540596266</v>
      </c>
    </row>
    <row r="28" spans="1:9" ht="14.25">
      <c r="A28" s="37" t="s">
        <v>22</v>
      </c>
      <c r="B28" s="9">
        <v>2711</v>
      </c>
      <c r="C28" s="10">
        <v>434</v>
      </c>
      <c r="D28" s="1">
        <f aca="true" t="shared" si="8" ref="D28:D36">B28/B$27</f>
        <v>0.16053769171552082</v>
      </c>
      <c r="E28" s="9">
        <v>3771</v>
      </c>
      <c r="F28" s="10">
        <v>624</v>
      </c>
      <c r="G28" s="1">
        <f aca="true" t="shared" si="9" ref="G28:G36">E28/E$27</f>
        <v>0.1620123732600103</v>
      </c>
      <c r="H28" s="17">
        <f>B28-E28</f>
        <v>-1060</v>
      </c>
      <c r="I28" s="18">
        <f aca="true" t="shared" si="10" ref="I28:I36">((SQRT((C28/1.645)^2+(F28/1.645)^2)))*1.645</f>
        <v>760.0868371442832</v>
      </c>
    </row>
    <row r="29" spans="1:9" ht="14.25">
      <c r="A29" s="37" t="s">
        <v>23</v>
      </c>
      <c r="B29" s="9">
        <v>3569</v>
      </c>
      <c r="C29" s="10">
        <v>517</v>
      </c>
      <c r="D29" s="1">
        <f t="shared" si="8"/>
        <v>0.21134600580328064</v>
      </c>
      <c r="E29" s="9">
        <v>4724</v>
      </c>
      <c r="F29" s="10">
        <v>576</v>
      </c>
      <c r="G29" s="1">
        <f t="shared" si="9"/>
        <v>0.20295583433579653</v>
      </c>
      <c r="H29" s="17">
        <f aca="true" t="shared" si="11" ref="H29:H36">B29-E29</f>
        <v>-1155</v>
      </c>
      <c r="I29" s="18">
        <f t="shared" si="10"/>
        <v>773.9928940242281</v>
      </c>
    </row>
    <row r="30" spans="1:9" ht="14.25">
      <c r="A30" s="37" t="s">
        <v>14</v>
      </c>
      <c r="B30" s="9">
        <v>1290</v>
      </c>
      <c r="C30" s="10">
        <v>288</v>
      </c>
      <c r="D30" s="1">
        <f t="shared" si="8"/>
        <v>0.07639012257949902</v>
      </c>
      <c r="E30" s="9">
        <v>1373</v>
      </c>
      <c r="F30" s="10">
        <v>299</v>
      </c>
      <c r="G30" s="1">
        <f t="shared" si="9"/>
        <v>0.05898779859082316</v>
      </c>
      <c r="H30" s="17">
        <f t="shared" si="11"/>
        <v>-83</v>
      </c>
      <c r="I30" s="18">
        <f t="shared" si="10"/>
        <v>415.1445531378197</v>
      </c>
    </row>
    <row r="31" spans="1:9" ht="14.25">
      <c r="A31" s="37" t="s">
        <v>15</v>
      </c>
      <c r="B31" s="9">
        <v>2143</v>
      </c>
      <c r="C31" s="10">
        <v>387</v>
      </c>
      <c r="D31" s="1">
        <f t="shared" si="8"/>
        <v>0.12690235092082666</v>
      </c>
      <c r="E31" s="9">
        <v>3240</v>
      </c>
      <c r="F31" s="10">
        <v>479</v>
      </c>
      <c r="G31" s="1">
        <f t="shared" si="9"/>
        <v>0.1391991751159993</v>
      </c>
      <c r="H31" s="17">
        <f t="shared" si="11"/>
        <v>-1097</v>
      </c>
      <c r="I31" s="18">
        <f t="shared" si="10"/>
        <v>615.8002923026264</v>
      </c>
    </row>
    <row r="32" spans="1:9" ht="14.25">
      <c r="A32" s="37" t="s">
        <v>16</v>
      </c>
      <c r="B32" s="9">
        <v>2143</v>
      </c>
      <c r="C32" s="10">
        <v>361</v>
      </c>
      <c r="D32" s="1">
        <f t="shared" si="8"/>
        <v>0.12690235092082666</v>
      </c>
      <c r="E32" s="9">
        <v>3007</v>
      </c>
      <c r="F32" s="10">
        <v>453</v>
      </c>
      <c r="G32" s="1">
        <f t="shared" si="9"/>
        <v>0.12918886406599073</v>
      </c>
      <c r="H32" s="17">
        <f t="shared" si="11"/>
        <v>-864</v>
      </c>
      <c r="I32" s="18">
        <f t="shared" si="10"/>
        <v>579.2495144581478</v>
      </c>
    </row>
    <row r="33" spans="1:9" ht="14.25">
      <c r="A33" s="37" t="s">
        <v>17</v>
      </c>
      <c r="B33" s="9">
        <v>2330</v>
      </c>
      <c r="C33" s="10">
        <v>425</v>
      </c>
      <c r="D33" s="1">
        <f t="shared" si="8"/>
        <v>0.1379759578373897</v>
      </c>
      <c r="E33" s="9">
        <v>3171</v>
      </c>
      <c r="F33" s="10">
        <v>469</v>
      </c>
      <c r="G33" s="1">
        <f t="shared" si="9"/>
        <v>0.13623474823852896</v>
      </c>
      <c r="H33" s="17">
        <f t="shared" si="11"/>
        <v>-841</v>
      </c>
      <c r="I33" s="18">
        <f t="shared" si="10"/>
        <v>632.9186361610788</v>
      </c>
    </row>
    <row r="34" spans="1:9" ht="14.25">
      <c r="A34" s="37" t="s">
        <v>24</v>
      </c>
      <c r="B34" s="9">
        <v>1323</v>
      </c>
      <c r="C34" s="10">
        <v>278</v>
      </c>
      <c r="D34" s="1">
        <f t="shared" si="8"/>
        <v>0.07834428850595132</v>
      </c>
      <c r="E34" s="9">
        <v>1578</v>
      </c>
      <c r="F34" s="10">
        <v>267</v>
      </c>
      <c r="G34" s="1">
        <f t="shared" si="9"/>
        <v>0.06779515380649596</v>
      </c>
      <c r="H34" s="17">
        <f t="shared" si="11"/>
        <v>-255</v>
      </c>
      <c r="I34" s="18">
        <f t="shared" si="10"/>
        <v>385.4516830940034</v>
      </c>
    </row>
    <row r="35" spans="1:9" ht="14.25">
      <c r="A35" s="37" t="s">
        <v>25</v>
      </c>
      <c r="B35" s="9">
        <v>435</v>
      </c>
      <c r="C35" s="10">
        <v>136</v>
      </c>
      <c r="D35" s="1">
        <f t="shared" si="8"/>
        <v>0.02575945993959851</v>
      </c>
      <c r="E35" s="9">
        <v>809</v>
      </c>
      <c r="F35" s="10">
        <v>220</v>
      </c>
      <c r="G35" s="1">
        <f t="shared" si="9"/>
        <v>0.03475683107063069</v>
      </c>
      <c r="H35" s="17">
        <f t="shared" si="11"/>
        <v>-374</v>
      </c>
      <c r="I35" s="18">
        <f t="shared" si="10"/>
        <v>258.6426105652353</v>
      </c>
    </row>
    <row r="36" spans="1:9" ht="14.25">
      <c r="A36" s="37" t="s">
        <v>26</v>
      </c>
      <c r="B36" s="9">
        <v>943</v>
      </c>
      <c r="C36" s="10">
        <v>212</v>
      </c>
      <c r="D36" s="1">
        <f t="shared" si="8"/>
        <v>0.05584177177710665</v>
      </c>
      <c r="E36" s="9">
        <v>1603</v>
      </c>
      <c r="F36" s="10">
        <v>302</v>
      </c>
      <c r="G36" s="1">
        <f t="shared" si="9"/>
        <v>0.06886922151572435</v>
      </c>
      <c r="H36" s="17">
        <f t="shared" si="11"/>
        <v>-660</v>
      </c>
      <c r="I36" s="18">
        <f t="shared" si="10"/>
        <v>368.98238440337497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35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Baltimore City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7602</v>
      </c>
      <c r="C7" s="19">
        <v>717</v>
      </c>
      <c r="D7" s="11">
        <f aca="true" t="shared" si="0" ref="D7:D12">B7/B$7</f>
        <v>1</v>
      </c>
      <c r="E7" s="20">
        <v>6363</v>
      </c>
      <c r="F7" s="19">
        <v>637</v>
      </c>
      <c r="G7" s="1">
        <f aca="true" t="shared" si="1" ref="G7:G12">E7/E$7</f>
        <v>1</v>
      </c>
      <c r="H7" s="17">
        <f aca="true" t="shared" si="2" ref="H7:H12">B7-E7</f>
        <v>1239</v>
      </c>
      <c r="I7" s="18">
        <f aca="true" t="shared" si="3" ref="I7:I12">((SQRT((C7/1.645)^2+(F7/1.645)^2)))*1.645</f>
        <v>959.0922791890258</v>
      </c>
    </row>
    <row r="8" spans="1:9" ht="14.25">
      <c r="A8" s="31" t="s">
        <v>8</v>
      </c>
      <c r="B8" s="19">
        <v>690</v>
      </c>
      <c r="C8" s="19">
        <v>233</v>
      </c>
      <c r="D8" s="11">
        <f t="shared" si="0"/>
        <v>0.09076558800315707</v>
      </c>
      <c r="E8" s="20">
        <v>602</v>
      </c>
      <c r="F8" s="19">
        <v>183</v>
      </c>
      <c r="G8" s="1">
        <f t="shared" si="1"/>
        <v>0.09460946094609461</v>
      </c>
      <c r="H8" s="17">
        <f t="shared" si="2"/>
        <v>88</v>
      </c>
      <c r="I8" s="18">
        <f t="shared" si="3"/>
        <v>296.2735222729159</v>
      </c>
    </row>
    <row r="9" spans="1:9" ht="14.25">
      <c r="A9" s="31" t="s">
        <v>9</v>
      </c>
      <c r="B9" s="9">
        <v>957</v>
      </c>
      <c r="C9" s="10">
        <v>227</v>
      </c>
      <c r="D9" s="11">
        <f t="shared" si="0"/>
        <v>0.12588792423046566</v>
      </c>
      <c r="E9" s="9">
        <v>1137</v>
      </c>
      <c r="F9" s="10">
        <v>280</v>
      </c>
      <c r="G9" s="1">
        <f t="shared" si="1"/>
        <v>0.17868929750117868</v>
      </c>
      <c r="H9" s="17">
        <f t="shared" si="2"/>
        <v>-180</v>
      </c>
      <c r="I9" s="18">
        <f t="shared" si="3"/>
        <v>360.45665481441733</v>
      </c>
    </row>
    <row r="10" spans="1:9" ht="14.25">
      <c r="A10" s="31" t="s">
        <v>10</v>
      </c>
      <c r="B10" s="19">
        <v>1154</v>
      </c>
      <c r="C10" s="19">
        <v>274</v>
      </c>
      <c r="D10" s="11">
        <f t="shared" si="0"/>
        <v>0.1518021573270192</v>
      </c>
      <c r="E10" s="20">
        <v>1146</v>
      </c>
      <c r="F10" s="19">
        <v>282</v>
      </c>
      <c r="G10" s="1">
        <f t="shared" si="1"/>
        <v>0.18010372465818011</v>
      </c>
      <c r="H10" s="17">
        <f t="shared" si="2"/>
        <v>8</v>
      </c>
      <c r="I10" s="18">
        <f t="shared" si="3"/>
        <v>393.19206502675</v>
      </c>
    </row>
    <row r="11" spans="1:9" ht="14.25">
      <c r="A11" s="31" t="s">
        <v>11</v>
      </c>
      <c r="B11" s="9">
        <v>2266</v>
      </c>
      <c r="C11" s="10">
        <v>367</v>
      </c>
      <c r="D11" s="11">
        <f t="shared" si="0"/>
        <v>0.2980794527755854</v>
      </c>
      <c r="E11" s="9">
        <v>1855</v>
      </c>
      <c r="F11" s="10">
        <v>355</v>
      </c>
      <c r="G11" s="1">
        <f t="shared" si="1"/>
        <v>0.2915291529152915</v>
      </c>
      <c r="H11" s="17">
        <f t="shared" si="2"/>
        <v>411</v>
      </c>
      <c r="I11" s="18">
        <f t="shared" si="3"/>
        <v>510.6016059512543</v>
      </c>
    </row>
    <row r="12" spans="1:9" ht="14.25">
      <c r="A12" s="31" t="s">
        <v>12</v>
      </c>
      <c r="B12" s="9">
        <v>2535</v>
      </c>
      <c r="C12" s="10">
        <v>445</v>
      </c>
      <c r="D12" s="11">
        <f t="shared" si="0"/>
        <v>0.3334648776637727</v>
      </c>
      <c r="E12" s="9">
        <v>1623</v>
      </c>
      <c r="F12" s="10">
        <v>298</v>
      </c>
      <c r="G12" s="1">
        <f t="shared" si="1"/>
        <v>0.2550683639792551</v>
      </c>
      <c r="H12" s="17">
        <f t="shared" si="2"/>
        <v>912</v>
      </c>
      <c r="I12" s="18">
        <f t="shared" si="3"/>
        <v>535.5641884965797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32</v>
      </c>
      <c r="B15" s="9">
        <v>11972</v>
      </c>
      <c r="C15" s="10">
        <v>1041</v>
      </c>
      <c r="D15" s="11">
        <f>B15/B$15</f>
        <v>1</v>
      </c>
      <c r="E15" s="9">
        <v>8445</v>
      </c>
      <c r="F15" s="10">
        <v>897</v>
      </c>
      <c r="G15" s="1">
        <f>E15/E$15</f>
        <v>1</v>
      </c>
      <c r="H15" s="17">
        <f>B15-E15</f>
        <v>3527</v>
      </c>
      <c r="I15" s="18">
        <f aca="true" t="shared" si="4" ref="I15:I22">((SQRT((C15/1.645)^2+(F15/1.645)^2)))*1.645</f>
        <v>1374.1506467633014</v>
      </c>
    </row>
    <row r="16" spans="1:9" ht="14.25">
      <c r="A16" s="31" t="s">
        <v>13</v>
      </c>
      <c r="B16" s="9">
        <v>1121</v>
      </c>
      <c r="C16" s="10">
        <v>320</v>
      </c>
      <c r="D16" s="11">
        <f aca="true" t="shared" si="5" ref="D16:D22">B16/B$15</f>
        <v>0.09363514868025392</v>
      </c>
      <c r="E16" s="9">
        <v>655</v>
      </c>
      <c r="F16" s="10">
        <v>208</v>
      </c>
      <c r="G16" s="1">
        <f aca="true" t="shared" si="6" ref="G16:G24">E16/E$15</f>
        <v>0.07756068679692125</v>
      </c>
      <c r="H16" s="17">
        <f aca="true" t="shared" si="7" ref="H16:H22">B16-E16</f>
        <v>466</v>
      </c>
      <c r="I16" s="18">
        <f t="shared" si="4"/>
        <v>381.65953414004997</v>
      </c>
    </row>
    <row r="17" spans="1:9" ht="14.25">
      <c r="A17" s="31" t="s">
        <v>14</v>
      </c>
      <c r="B17" s="9">
        <v>644</v>
      </c>
      <c r="C17" s="10">
        <v>235</v>
      </c>
      <c r="D17" s="11">
        <f t="shared" si="5"/>
        <v>0.05379218175743401</v>
      </c>
      <c r="E17" s="9">
        <v>253</v>
      </c>
      <c r="F17" s="10">
        <v>169</v>
      </c>
      <c r="G17" s="1">
        <f t="shared" si="6"/>
        <v>0.029958555358200117</v>
      </c>
      <c r="H17" s="17">
        <f t="shared" si="7"/>
        <v>391</v>
      </c>
      <c r="I17" s="18">
        <f t="shared" si="4"/>
        <v>289.45811441381295</v>
      </c>
    </row>
    <row r="18" spans="1:9" ht="14.25">
      <c r="A18" s="31" t="s">
        <v>15</v>
      </c>
      <c r="B18" s="9">
        <v>875</v>
      </c>
      <c r="C18" s="10">
        <v>225</v>
      </c>
      <c r="D18" s="11">
        <f t="shared" si="5"/>
        <v>0.07308720347477447</v>
      </c>
      <c r="E18" s="9">
        <v>635</v>
      </c>
      <c r="F18" s="10">
        <v>229</v>
      </c>
      <c r="G18" s="1">
        <f t="shared" si="6"/>
        <v>0.07519242155121374</v>
      </c>
      <c r="H18" s="17">
        <f t="shared" si="7"/>
        <v>240</v>
      </c>
      <c r="I18" s="18">
        <f t="shared" si="4"/>
        <v>321.0389384482823</v>
      </c>
    </row>
    <row r="19" spans="1:9" ht="14.25">
      <c r="A19" s="31" t="s">
        <v>16</v>
      </c>
      <c r="B19" s="9">
        <v>869</v>
      </c>
      <c r="C19" s="10">
        <v>312</v>
      </c>
      <c r="D19" s="11">
        <f t="shared" si="5"/>
        <v>0.07258603407951887</v>
      </c>
      <c r="E19" s="9">
        <v>678</v>
      </c>
      <c r="F19" s="10">
        <v>214</v>
      </c>
      <c r="G19" s="1">
        <f t="shared" si="6"/>
        <v>0.0802841918294849</v>
      </c>
      <c r="H19" s="17">
        <f t="shared" si="7"/>
        <v>191</v>
      </c>
      <c r="I19" s="18">
        <f t="shared" si="4"/>
        <v>378.33847279915904</v>
      </c>
    </row>
    <row r="20" spans="1:9" ht="14.25">
      <c r="A20" s="31" t="s">
        <v>17</v>
      </c>
      <c r="B20" s="9">
        <v>1633</v>
      </c>
      <c r="C20" s="10">
        <v>409</v>
      </c>
      <c r="D20" s="11">
        <f t="shared" si="5"/>
        <v>0.1364016037420648</v>
      </c>
      <c r="E20" s="9">
        <v>927</v>
      </c>
      <c r="F20" s="10">
        <v>299</v>
      </c>
      <c r="G20" s="1">
        <f t="shared" si="6"/>
        <v>0.10976909413854352</v>
      </c>
      <c r="H20" s="17">
        <f t="shared" si="7"/>
        <v>706</v>
      </c>
      <c r="I20" s="18">
        <f t="shared" si="4"/>
        <v>506.63793778200227</v>
      </c>
    </row>
    <row r="21" spans="1:9" ht="14.25">
      <c r="A21" s="31" t="s">
        <v>18</v>
      </c>
      <c r="B21" s="9">
        <v>2519</v>
      </c>
      <c r="C21" s="10">
        <v>450</v>
      </c>
      <c r="D21" s="11">
        <f t="shared" si="5"/>
        <v>0.21040761777480788</v>
      </c>
      <c r="E21" s="9">
        <v>1555</v>
      </c>
      <c r="F21" s="10">
        <v>447</v>
      </c>
      <c r="G21" s="1">
        <f t="shared" si="6"/>
        <v>0.18413262285375961</v>
      </c>
      <c r="H21" s="17">
        <f t="shared" si="7"/>
        <v>964</v>
      </c>
      <c r="I21" s="18">
        <f t="shared" si="4"/>
        <v>634.2783300728474</v>
      </c>
    </row>
    <row r="22" spans="1:9" ht="14.25">
      <c r="A22" s="31" t="s">
        <v>19</v>
      </c>
      <c r="B22" s="9">
        <v>1643</v>
      </c>
      <c r="C22" s="10">
        <v>378</v>
      </c>
      <c r="D22" s="11">
        <f t="shared" si="5"/>
        <v>0.13723688606749082</v>
      </c>
      <c r="E22" s="9">
        <v>1002</v>
      </c>
      <c r="F22" s="10">
        <v>283</v>
      </c>
      <c r="G22" s="1">
        <f t="shared" si="6"/>
        <v>0.11865008880994671</v>
      </c>
      <c r="H22" s="17">
        <f t="shared" si="7"/>
        <v>641</v>
      </c>
      <c r="I22" s="18">
        <f t="shared" si="4"/>
        <v>472.20016941970704</v>
      </c>
    </row>
    <row r="23" spans="1:9" ht="14.25">
      <c r="A23" s="31" t="s">
        <v>20</v>
      </c>
      <c r="B23" s="9">
        <v>1429</v>
      </c>
      <c r="C23" s="10">
        <v>345</v>
      </c>
      <c r="D23" s="11">
        <f>B23/B$15</f>
        <v>0.11936184430337454</v>
      </c>
      <c r="E23" s="9">
        <v>1402</v>
      </c>
      <c r="F23" s="10">
        <v>350</v>
      </c>
      <c r="G23" s="1">
        <f t="shared" si="6"/>
        <v>0.1660153937240971</v>
      </c>
      <c r="H23" s="17">
        <f>B23-E23</f>
        <v>27</v>
      </c>
      <c r="I23" s="18">
        <f>((SQRT((C23/1.645)^2+(F23/1.645)^2)))*1.645</f>
        <v>491.4519305079593</v>
      </c>
    </row>
    <row r="24" spans="1:9" ht="14.25">
      <c r="A24" s="31" t="s">
        <v>21</v>
      </c>
      <c r="B24" s="9">
        <v>1239</v>
      </c>
      <c r="C24" s="10">
        <v>384</v>
      </c>
      <c r="D24" s="11">
        <f>B24/B$15</f>
        <v>0.10349148012028066</v>
      </c>
      <c r="E24" s="9">
        <v>1338</v>
      </c>
      <c r="F24" s="10">
        <v>377</v>
      </c>
      <c r="G24" s="1">
        <f t="shared" si="6"/>
        <v>0.15843694493783303</v>
      </c>
      <c r="H24" s="17">
        <f>B24-E24</f>
        <v>-99</v>
      </c>
      <c r="I24" s="18">
        <f>((SQRT((C24/1.645)^2+(F24/1.645)^2)))*1.645</f>
        <v>538.1310249372359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14439</v>
      </c>
      <c r="C27" s="10">
        <v>959</v>
      </c>
      <c r="D27" s="11">
        <f>B27/B$27</f>
        <v>1</v>
      </c>
      <c r="E27" s="9">
        <v>9818</v>
      </c>
      <c r="F27" s="10">
        <v>776</v>
      </c>
      <c r="G27" s="11">
        <f>E27/E$27</f>
        <v>1</v>
      </c>
      <c r="H27" s="17">
        <f>B27-E27</f>
        <v>4621</v>
      </c>
      <c r="I27" s="18">
        <f>((SQRT((C27/1.645)^2+(F27/1.645)^2)))*1.645</f>
        <v>1233.6356836602936</v>
      </c>
    </row>
    <row r="28" spans="1:9" ht="14.25">
      <c r="A28" s="31" t="s">
        <v>22</v>
      </c>
      <c r="B28" s="9">
        <v>2501</v>
      </c>
      <c r="C28" s="10">
        <v>463</v>
      </c>
      <c r="D28" s="11">
        <f aca="true" t="shared" si="8" ref="D28:D36">B28/B$27</f>
        <v>0.17321144123554263</v>
      </c>
      <c r="E28" s="9">
        <v>1116</v>
      </c>
      <c r="F28" s="10">
        <v>269</v>
      </c>
      <c r="G28" s="11">
        <f aca="true" t="shared" si="9" ref="G28:G36">E28/E$27</f>
        <v>0.11366877164391934</v>
      </c>
      <c r="H28" s="17">
        <f>B28-E28</f>
        <v>1385</v>
      </c>
      <c r="I28" s="18">
        <f aca="true" t="shared" si="10" ref="I28:I36">((SQRT((C28/1.645)^2+(F28/1.645)^2)))*1.645</f>
        <v>535.4717546239018</v>
      </c>
    </row>
    <row r="29" spans="1:9" ht="14.25">
      <c r="A29" s="31" t="s">
        <v>23</v>
      </c>
      <c r="B29" s="9">
        <v>3983</v>
      </c>
      <c r="C29" s="10">
        <v>499</v>
      </c>
      <c r="D29" s="11">
        <f t="shared" si="8"/>
        <v>0.2758501281252164</v>
      </c>
      <c r="E29" s="9">
        <v>2492</v>
      </c>
      <c r="F29" s="10">
        <v>390</v>
      </c>
      <c r="G29" s="11">
        <f t="shared" si="9"/>
        <v>0.253819515176207</v>
      </c>
      <c r="H29" s="17">
        <f aca="true" t="shared" si="11" ref="H29:H36">B29-E29</f>
        <v>1491</v>
      </c>
      <c r="I29" s="18">
        <f t="shared" si="10"/>
        <v>633.3253508268874</v>
      </c>
    </row>
    <row r="30" spans="1:9" ht="14.25">
      <c r="A30" s="31" t="s">
        <v>14</v>
      </c>
      <c r="B30" s="9">
        <v>1253</v>
      </c>
      <c r="C30" s="10">
        <v>272</v>
      </c>
      <c r="D30" s="11">
        <f t="shared" si="8"/>
        <v>0.08677886280213311</v>
      </c>
      <c r="E30" s="9">
        <v>880</v>
      </c>
      <c r="F30" s="10">
        <v>190</v>
      </c>
      <c r="G30" s="11">
        <f t="shared" si="9"/>
        <v>0.0896312894683235</v>
      </c>
      <c r="H30" s="17">
        <f t="shared" si="11"/>
        <v>373</v>
      </c>
      <c r="I30" s="18">
        <f t="shared" si="10"/>
        <v>331.7890896337612</v>
      </c>
    </row>
    <row r="31" spans="1:9" ht="14.25">
      <c r="A31" s="31" t="s">
        <v>15</v>
      </c>
      <c r="B31" s="9">
        <v>1491</v>
      </c>
      <c r="C31" s="10">
        <v>317</v>
      </c>
      <c r="D31" s="11">
        <f t="shared" si="8"/>
        <v>0.10326199875337627</v>
      </c>
      <c r="E31" s="9">
        <v>950</v>
      </c>
      <c r="F31" s="10">
        <v>245</v>
      </c>
      <c r="G31" s="11">
        <f t="shared" si="9"/>
        <v>0.0967610511305765</v>
      </c>
      <c r="H31" s="17">
        <f t="shared" si="11"/>
        <v>541</v>
      </c>
      <c r="I31" s="18">
        <f t="shared" si="10"/>
        <v>400.64198481936467</v>
      </c>
    </row>
    <row r="32" spans="1:9" ht="14.25">
      <c r="A32" s="31" t="s">
        <v>16</v>
      </c>
      <c r="B32" s="9">
        <v>1375</v>
      </c>
      <c r="C32" s="10">
        <v>303</v>
      </c>
      <c r="D32" s="11">
        <f t="shared" si="8"/>
        <v>0.09522820139898885</v>
      </c>
      <c r="E32" s="9">
        <v>910</v>
      </c>
      <c r="F32" s="10">
        <v>234</v>
      </c>
      <c r="G32" s="11">
        <f t="shared" si="9"/>
        <v>0.09268690160928907</v>
      </c>
      <c r="H32" s="17">
        <f t="shared" si="11"/>
        <v>465</v>
      </c>
      <c r="I32" s="18">
        <f t="shared" si="10"/>
        <v>382.8380858796575</v>
      </c>
    </row>
    <row r="33" spans="1:9" ht="14.25">
      <c r="A33" s="31" t="s">
        <v>17</v>
      </c>
      <c r="B33" s="9">
        <v>1310</v>
      </c>
      <c r="C33" s="10">
        <v>242</v>
      </c>
      <c r="D33" s="11">
        <f t="shared" si="8"/>
        <v>0.0907265046055821</v>
      </c>
      <c r="E33" s="9">
        <v>968</v>
      </c>
      <c r="F33" s="10">
        <v>256</v>
      </c>
      <c r="G33" s="11">
        <f t="shared" si="9"/>
        <v>0.09859441841515583</v>
      </c>
      <c r="H33" s="17">
        <f t="shared" si="11"/>
        <v>342</v>
      </c>
      <c r="I33" s="18">
        <f t="shared" si="10"/>
        <v>352.27829907617075</v>
      </c>
    </row>
    <row r="34" spans="1:9" ht="14.25">
      <c r="A34" s="31" t="s">
        <v>24</v>
      </c>
      <c r="B34" s="9">
        <v>1131</v>
      </c>
      <c r="C34" s="10">
        <v>239</v>
      </c>
      <c r="D34" s="11">
        <f t="shared" si="8"/>
        <v>0.07832952420527738</v>
      </c>
      <c r="E34" s="9">
        <v>675</v>
      </c>
      <c r="F34" s="10">
        <v>179</v>
      </c>
      <c r="G34" s="11">
        <f t="shared" si="9"/>
        <v>0.0687512731717254</v>
      </c>
      <c r="H34" s="17">
        <f t="shared" si="11"/>
        <v>456</v>
      </c>
      <c r="I34" s="18">
        <f t="shared" si="10"/>
        <v>298.6000669792289</v>
      </c>
    </row>
    <row r="35" spans="1:9" ht="14.25">
      <c r="A35" s="31" t="s">
        <v>25</v>
      </c>
      <c r="B35" s="9">
        <v>402</v>
      </c>
      <c r="C35" s="10">
        <v>140</v>
      </c>
      <c r="D35" s="11">
        <f t="shared" si="8"/>
        <v>0.027841263245377102</v>
      </c>
      <c r="E35" s="9">
        <v>507</v>
      </c>
      <c r="F35" s="10">
        <v>211</v>
      </c>
      <c r="G35" s="11">
        <f t="shared" si="9"/>
        <v>0.05163984518231819</v>
      </c>
      <c r="H35" s="17">
        <f t="shared" si="11"/>
        <v>-105</v>
      </c>
      <c r="I35" s="18">
        <f t="shared" si="10"/>
        <v>253.2212471338059</v>
      </c>
    </row>
    <row r="36" spans="1:9" ht="14.25">
      <c r="A36" s="31" t="s">
        <v>26</v>
      </c>
      <c r="B36" s="9">
        <v>993</v>
      </c>
      <c r="C36" s="10">
        <v>234</v>
      </c>
      <c r="D36" s="11">
        <f t="shared" si="8"/>
        <v>0.06877207562850612</v>
      </c>
      <c r="E36" s="9">
        <v>1320</v>
      </c>
      <c r="F36" s="10">
        <v>289</v>
      </c>
      <c r="G36" s="11">
        <f t="shared" si="9"/>
        <v>0.13444693420248524</v>
      </c>
      <c r="H36" s="17">
        <f t="shared" si="11"/>
        <v>-327</v>
      </c>
      <c r="I36" s="18">
        <f t="shared" si="10"/>
        <v>371.856154984693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34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F12" sqref="F12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Baltimore City</v>
      </c>
      <c r="B3" s="50" t="s">
        <v>40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2326</v>
      </c>
      <c r="C7" s="19">
        <v>376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2326</v>
      </c>
      <c r="I7" s="18">
        <f aca="true" t="shared" si="2" ref="I7:I12">((SQRT((C7/1.645)^2+(F7/1.645)^2)))*1.645</f>
        <v>376</v>
      </c>
    </row>
    <row r="8" spans="1:9" ht="14.25">
      <c r="A8" s="25" t="s">
        <v>8</v>
      </c>
      <c r="B8" s="19">
        <v>185</v>
      </c>
      <c r="C8" s="19">
        <v>84</v>
      </c>
      <c r="D8" s="11">
        <f t="shared" si="0"/>
        <v>0.07953568357695615</v>
      </c>
      <c r="E8" s="9">
        <v>0</v>
      </c>
      <c r="F8" s="10">
        <v>0</v>
      </c>
      <c r="G8" s="1">
        <v>0</v>
      </c>
      <c r="H8" s="17">
        <f t="shared" si="1"/>
        <v>185</v>
      </c>
      <c r="I8" s="18">
        <f t="shared" si="2"/>
        <v>84</v>
      </c>
    </row>
    <row r="9" spans="1:9" ht="14.25">
      <c r="A9" s="25" t="s">
        <v>9</v>
      </c>
      <c r="B9" s="9">
        <v>503</v>
      </c>
      <c r="C9" s="10">
        <v>209</v>
      </c>
      <c r="D9" s="11">
        <f>B9/B$7</f>
        <v>0.21625107480653483</v>
      </c>
      <c r="E9" s="9">
        <v>0</v>
      </c>
      <c r="F9" s="10">
        <v>0</v>
      </c>
      <c r="G9" s="1">
        <v>0</v>
      </c>
      <c r="H9" s="17">
        <f t="shared" si="1"/>
        <v>503</v>
      </c>
      <c r="I9" s="18">
        <f>((SQRT((C9/1.645)^2+(F9/1.645)^2)))*1.645</f>
        <v>209</v>
      </c>
    </row>
    <row r="10" spans="1:9" ht="14.25">
      <c r="A10" s="25" t="s">
        <v>10</v>
      </c>
      <c r="B10" s="19">
        <v>236</v>
      </c>
      <c r="C10" s="19">
        <v>100</v>
      </c>
      <c r="D10" s="11">
        <f>B10/B$7</f>
        <v>0.10146173688736028</v>
      </c>
      <c r="E10" s="9">
        <v>0</v>
      </c>
      <c r="F10" s="10">
        <v>0</v>
      </c>
      <c r="G10" s="1">
        <v>0</v>
      </c>
      <c r="H10" s="17">
        <f t="shared" si="1"/>
        <v>236</v>
      </c>
      <c r="I10" s="18">
        <f>((SQRT((C10/1.645)^2+(F10/1.645)^2)))*1.645</f>
        <v>100</v>
      </c>
    </row>
    <row r="11" spans="1:9" ht="14.25">
      <c r="A11" s="25" t="s">
        <v>11</v>
      </c>
      <c r="B11" s="9">
        <v>522</v>
      </c>
      <c r="C11" s="10">
        <v>165</v>
      </c>
      <c r="D11" s="11">
        <f t="shared" si="0"/>
        <v>0.2244196044711952</v>
      </c>
      <c r="E11" s="9">
        <v>0</v>
      </c>
      <c r="F11" s="10">
        <v>0</v>
      </c>
      <c r="G11" s="1">
        <v>0</v>
      </c>
      <c r="H11" s="17">
        <f t="shared" si="1"/>
        <v>522</v>
      </c>
      <c r="I11" s="18">
        <f t="shared" si="2"/>
        <v>165</v>
      </c>
    </row>
    <row r="12" spans="1:9" ht="14.25">
      <c r="A12" s="25" t="s">
        <v>12</v>
      </c>
      <c r="B12" s="9">
        <v>880</v>
      </c>
      <c r="C12" s="10">
        <v>231</v>
      </c>
      <c r="D12" s="11">
        <f t="shared" si="0"/>
        <v>0.37833190025795355</v>
      </c>
      <c r="E12" s="9">
        <v>0</v>
      </c>
      <c r="F12" s="10">
        <v>0</v>
      </c>
      <c r="G12" s="1">
        <v>0</v>
      </c>
      <c r="H12" s="17">
        <f t="shared" si="1"/>
        <v>880</v>
      </c>
      <c r="I12" s="18">
        <f t="shared" si="2"/>
        <v>231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32</v>
      </c>
      <c r="B15" s="9">
        <v>3355</v>
      </c>
      <c r="C15" s="10">
        <v>521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3355</v>
      </c>
      <c r="I15" s="18">
        <f aca="true" t="shared" si="3" ref="I15:I24">((SQRT((C15/1.645)^2+(F15/1.645)^2)))*1.645</f>
        <v>521</v>
      </c>
    </row>
    <row r="16" spans="1:9" ht="14.25">
      <c r="A16" s="25" t="s">
        <v>13</v>
      </c>
      <c r="B16" s="9">
        <v>418</v>
      </c>
      <c r="C16" s="10">
        <v>188</v>
      </c>
      <c r="D16" s="11">
        <f aca="true" t="shared" si="4" ref="D16:D24">B16/B$15</f>
        <v>0.12459016393442623</v>
      </c>
      <c r="E16" s="9">
        <v>0</v>
      </c>
      <c r="F16" s="10">
        <v>0</v>
      </c>
      <c r="G16" s="1">
        <v>0</v>
      </c>
      <c r="H16" s="17">
        <f aca="true" t="shared" si="5" ref="H16:H24">B16-E16</f>
        <v>418</v>
      </c>
      <c r="I16" s="18">
        <f t="shared" si="3"/>
        <v>188</v>
      </c>
    </row>
    <row r="17" spans="1:9" ht="14.25">
      <c r="A17" s="25" t="s">
        <v>14</v>
      </c>
      <c r="B17" s="9">
        <v>264</v>
      </c>
      <c r="C17" s="10">
        <v>164</v>
      </c>
      <c r="D17" s="11">
        <f t="shared" si="4"/>
        <v>0.07868852459016394</v>
      </c>
      <c r="E17" s="9">
        <v>0</v>
      </c>
      <c r="F17" s="10">
        <v>0</v>
      </c>
      <c r="G17" s="1">
        <v>0</v>
      </c>
      <c r="H17" s="17">
        <f t="shared" si="5"/>
        <v>264</v>
      </c>
      <c r="I17" s="18">
        <f t="shared" si="3"/>
        <v>164</v>
      </c>
    </row>
    <row r="18" spans="1:9" ht="14.25">
      <c r="A18" s="25" t="s">
        <v>15</v>
      </c>
      <c r="B18" s="9">
        <v>399</v>
      </c>
      <c r="C18" s="10">
        <v>192</v>
      </c>
      <c r="D18" s="11">
        <f t="shared" si="4"/>
        <v>0.11892697466467958</v>
      </c>
      <c r="E18" s="9">
        <v>0</v>
      </c>
      <c r="F18" s="10">
        <v>0</v>
      </c>
      <c r="G18" s="1">
        <v>0</v>
      </c>
      <c r="H18" s="17">
        <f t="shared" si="5"/>
        <v>399</v>
      </c>
      <c r="I18" s="18">
        <f t="shared" si="3"/>
        <v>192</v>
      </c>
    </row>
    <row r="19" spans="1:9" ht="14.25">
      <c r="A19" s="25" t="s">
        <v>16</v>
      </c>
      <c r="B19" s="9">
        <v>430</v>
      </c>
      <c r="C19" s="10">
        <v>154</v>
      </c>
      <c r="D19" s="11">
        <f t="shared" si="4"/>
        <v>0.12816691505216096</v>
      </c>
      <c r="E19" s="9">
        <v>0</v>
      </c>
      <c r="F19" s="10">
        <v>0</v>
      </c>
      <c r="G19" s="1">
        <v>0</v>
      </c>
      <c r="H19" s="17">
        <f t="shared" si="5"/>
        <v>430</v>
      </c>
      <c r="I19" s="18">
        <f t="shared" si="3"/>
        <v>154</v>
      </c>
    </row>
    <row r="20" spans="1:9" ht="14.25">
      <c r="A20" s="25" t="s">
        <v>17</v>
      </c>
      <c r="B20" s="9">
        <v>289</v>
      </c>
      <c r="C20" s="10">
        <v>152</v>
      </c>
      <c r="D20" s="11">
        <f t="shared" si="4"/>
        <v>0.08614008941877795</v>
      </c>
      <c r="E20" s="9">
        <v>0</v>
      </c>
      <c r="F20" s="10">
        <v>0</v>
      </c>
      <c r="G20" s="1">
        <v>0</v>
      </c>
      <c r="H20" s="17">
        <f t="shared" si="5"/>
        <v>289</v>
      </c>
      <c r="I20" s="18">
        <f t="shared" si="3"/>
        <v>152</v>
      </c>
    </row>
    <row r="21" spans="1:9" ht="14.25">
      <c r="A21" s="25" t="s">
        <v>18</v>
      </c>
      <c r="B21" s="9">
        <v>669</v>
      </c>
      <c r="C21" s="10">
        <v>265</v>
      </c>
      <c r="D21" s="11">
        <f t="shared" si="4"/>
        <v>0.19940387481371089</v>
      </c>
      <c r="E21" s="9">
        <v>0</v>
      </c>
      <c r="F21" s="10">
        <v>0</v>
      </c>
      <c r="G21" s="1">
        <v>0</v>
      </c>
      <c r="H21" s="17">
        <f t="shared" si="5"/>
        <v>669</v>
      </c>
      <c r="I21" s="18">
        <f t="shared" si="3"/>
        <v>265</v>
      </c>
    </row>
    <row r="22" spans="1:9" ht="14.25">
      <c r="A22" s="25" t="s">
        <v>19</v>
      </c>
      <c r="B22" s="9">
        <v>245</v>
      </c>
      <c r="C22" s="10">
        <v>126</v>
      </c>
      <c r="D22" s="11">
        <f t="shared" si="4"/>
        <v>0.07302533532041729</v>
      </c>
      <c r="E22" s="9">
        <v>0</v>
      </c>
      <c r="F22" s="10">
        <v>0</v>
      </c>
      <c r="G22" s="1">
        <v>0</v>
      </c>
      <c r="H22" s="17">
        <f t="shared" si="5"/>
        <v>245</v>
      </c>
      <c r="I22" s="18">
        <f t="shared" si="3"/>
        <v>126.00000000000001</v>
      </c>
    </row>
    <row r="23" spans="1:9" ht="14.25">
      <c r="A23" s="25" t="s">
        <v>20</v>
      </c>
      <c r="B23" s="9">
        <v>476</v>
      </c>
      <c r="C23" s="10">
        <v>177</v>
      </c>
      <c r="D23" s="11">
        <f t="shared" si="4"/>
        <v>0.14187779433681072</v>
      </c>
      <c r="E23" s="9">
        <v>0</v>
      </c>
      <c r="F23" s="10">
        <v>0</v>
      </c>
      <c r="G23" s="1">
        <v>0</v>
      </c>
      <c r="H23" s="17">
        <f t="shared" si="5"/>
        <v>476</v>
      </c>
      <c r="I23" s="18">
        <f t="shared" si="3"/>
        <v>177</v>
      </c>
    </row>
    <row r="24" spans="1:9" ht="14.25">
      <c r="A24" s="25" t="s">
        <v>21</v>
      </c>
      <c r="B24" s="9">
        <v>165</v>
      </c>
      <c r="C24" s="10">
        <v>93</v>
      </c>
      <c r="D24" s="11">
        <f t="shared" si="4"/>
        <v>0.04918032786885246</v>
      </c>
      <c r="E24" s="9">
        <v>0</v>
      </c>
      <c r="F24" s="10">
        <v>0</v>
      </c>
      <c r="G24" s="1">
        <v>0</v>
      </c>
      <c r="H24" s="17">
        <f t="shared" si="5"/>
        <v>165</v>
      </c>
      <c r="I24" s="18">
        <f t="shared" si="3"/>
        <v>93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3457</v>
      </c>
      <c r="C27" s="10">
        <v>486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3457</v>
      </c>
      <c r="I27" s="18">
        <f>((SQRT((C27/1.645)^2+(F27/1.645)^2)))*1.645</f>
        <v>486</v>
      </c>
    </row>
    <row r="28" spans="1:9" ht="14.25">
      <c r="A28" s="25" t="s">
        <v>22</v>
      </c>
      <c r="B28" s="9">
        <v>875</v>
      </c>
      <c r="C28" s="10">
        <v>254</v>
      </c>
      <c r="D28" s="11">
        <f aca="true" t="shared" si="6" ref="D28:D36">B28/B$27</f>
        <v>0.2531096326294475</v>
      </c>
      <c r="E28" s="9">
        <v>0</v>
      </c>
      <c r="F28" s="10">
        <v>0</v>
      </c>
      <c r="G28" s="1">
        <v>0</v>
      </c>
      <c r="H28" s="17">
        <f>B28-E28</f>
        <v>875</v>
      </c>
      <c r="I28" s="18">
        <f aca="true" t="shared" si="7" ref="I28:I36">((SQRT((C28/1.645)^2+(F28/1.645)^2)))*1.645</f>
        <v>254</v>
      </c>
    </row>
    <row r="29" spans="1:9" ht="14.25">
      <c r="A29" s="25" t="s">
        <v>23</v>
      </c>
      <c r="B29" s="9">
        <v>1139</v>
      </c>
      <c r="C29" s="10">
        <v>322</v>
      </c>
      <c r="D29" s="11">
        <f t="shared" si="6"/>
        <v>0.3294764246456465</v>
      </c>
      <c r="E29" s="9">
        <v>0</v>
      </c>
      <c r="F29" s="10">
        <v>0</v>
      </c>
      <c r="G29" s="1">
        <v>0</v>
      </c>
      <c r="H29" s="17">
        <f aca="true" t="shared" si="8" ref="H29:H36">B29-E29</f>
        <v>1139</v>
      </c>
      <c r="I29" s="18">
        <f t="shared" si="7"/>
        <v>322</v>
      </c>
    </row>
    <row r="30" spans="1:9" ht="14.25">
      <c r="A30" s="25" t="s">
        <v>14</v>
      </c>
      <c r="B30" s="9">
        <v>162</v>
      </c>
      <c r="C30" s="10">
        <v>75</v>
      </c>
      <c r="D30" s="11">
        <f t="shared" si="6"/>
        <v>0.04686144055539485</v>
      </c>
      <c r="E30" s="9">
        <v>0</v>
      </c>
      <c r="F30" s="10">
        <v>0</v>
      </c>
      <c r="G30" s="1">
        <v>0</v>
      </c>
      <c r="H30" s="17">
        <f t="shared" si="8"/>
        <v>162</v>
      </c>
      <c r="I30" s="18">
        <f t="shared" si="7"/>
        <v>75</v>
      </c>
    </row>
    <row r="31" spans="1:9" ht="14.25">
      <c r="A31" s="25" t="s">
        <v>15</v>
      </c>
      <c r="B31" s="9">
        <v>245</v>
      </c>
      <c r="C31" s="10">
        <v>110</v>
      </c>
      <c r="D31" s="11">
        <f t="shared" si="6"/>
        <v>0.0708706971362453</v>
      </c>
      <c r="E31" s="9">
        <v>0</v>
      </c>
      <c r="F31" s="10">
        <v>0</v>
      </c>
      <c r="G31" s="1">
        <v>0</v>
      </c>
      <c r="H31" s="17">
        <f t="shared" si="8"/>
        <v>245</v>
      </c>
      <c r="I31" s="18">
        <f t="shared" si="7"/>
        <v>109.99999999999999</v>
      </c>
    </row>
    <row r="32" spans="1:9" ht="14.25">
      <c r="A32" s="25" t="s">
        <v>16</v>
      </c>
      <c r="B32" s="9">
        <v>371</v>
      </c>
      <c r="C32" s="10">
        <v>142</v>
      </c>
      <c r="D32" s="11">
        <f t="shared" si="6"/>
        <v>0.10731848423488574</v>
      </c>
      <c r="E32" s="9">
        <v>0</v>
      </c>
      <c r="F32" s="10">
        <v>0</v>
      </c>
      <c r="G32" s="1">
        <v>0</v>
      </c>
      <c r="H32" s="17">
        <f t="shared" si="8"/>
        <v>371</v>
      </c>
      <c r="I32" s="18">
        <f t="shared" si="7"/>
        <v>142</v>
      </c>
    </row>
    <row r="33" spans="1:9" ht="14.25">
      <c r="A33" s="25" t="s">
        <v>17</v>
      </c>
      <c r="B33" s="9">
        <v>253</v>
      </c>
      <c r="C33" s="10">
        <v>121</v>
      </c>
      <c r="D33" s="11">
        <f t="shared" si="6"/>
        <v>0.07318484234885739</v>
      </c>
      <c r="E33" s="9">
        <v>0</v>
      </c>
      <c r="F33" s="10">
        <v>0</v>
      </c>
      <c r="G33" s="1">
        <v>0</v>
      </c>
      <c r="H33" s="17">
        <f t="shared" si="8"/>
        <v>253</v>
      </c>
      <c r="I33" s="18">
        <f t="shared" si="7"/>
        <v>121</v>
      </c>
    </row>
    <row r="34" spans="1:9" ht="14.25">
      <c r="A34" s="25" t="s">
        <v>24</v>
      </c>
      <c r="B34" s="9">
        <v>124</v>
      </c>
      <c r="C34" s="10">
        <v>69</v>
      </c>
      <c r="D34" s="11">
        <f t="shared" si="6"/>
        <v>0.03586925079548742</v>
      </c>
      <c r="E34" s="9">
        <v>0</v>
      </c>
      <c r="F34" s="10">
        <v>0</v>
      </c>
      <c r="G34" s="1">
        <v>0</v>
      </c>
      <c r="H34" s="17">
        <f t="shared" si="8"/>
        <v>124</v>
      </c>
      <c r="I34" s="18">
        <f t="shared" si="7"/>
        <v>69</v>
      </c>
    </row>
    <row r="35" spans="1:9" ht="14.25">
      <c r="A35" s="25" t="s">
        <v>25</v>
      </c>
      <c r="B35" s="9">
        <v>110</v>
      </c>
      <c r="C35" s="10">
        <v>65</v>
      </c>
      <c r="D35" s="11">
        <f t="shared" si="6"/>
        <v>0.031819496673416256</v>
      </c>
      <c r="E35" s="9">
        <v>0</v>
      </c>
      <c r="F35" s="10">
        <v>0</v>
      </c>
      <c r="G35" s="1">
        <v>0</v>
      </c>
      <c r="H35" s="17">
        <f t="shared" si="8"/>
        <v>110</v>
      </c>
      <c r="I35" s="18">
        <f t="shared" si="7"/>
        <v>65</v>
      </c>
    </row>
    <row r="36" spans="1:9" ht="14.25">
      <c r="A36" s="25" t="s">
        <v>26</v>
      </c>
      <c r="B36" s="9">
        <v>178</v>
      </c>
      <c r="C36" s="10">
        <v>82</v>
      </c>
      <c r="D36" s="11">
        <f t="shared" si="6"/>
        <v>0.051489730980619035</v>
      </c>
      <c r="E36" s="9">
        <v>0</v>
      </c>
      <c r="F36" s="10">
        <v>0</v>
      </c>
      <c r="G36" s="1">
        <v>0</v>
      </c>
      <c r="H36" s="17">
        <f t="shared" si="8"/>
        <v>178</v>
      </c>
      <c r="I36" s="18">
        <f t="shared" si="7"/>
        <v>82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33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2014-03-04T14:43:21Z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