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CIPs-County" sheetId="1" r:id="rId1"/>
  </sheets>
  <definedNames>
    <definedName name="_xlnm.Print_Area" localSheetId="0">'CIPs-County'!$C$5:$P$370</definedName>
    <definedName name="_xlnm.Print_Titles" localSheetId="0">'CIPs-County'!$B:$B,'CIPs-County'!$2:$4</definedName>
  </definedNames>
  <calcPr fullCalcOnLoad="1"/>
</workbook>
</file>

<file path=xl/sharedStrings.xml><?xml version="1.0" encoding="utf-8"?>
<sst xmlns="http://schemas.openxmlformats.org/spreadsheetml/2006/main" count="310" uniqueCount="231">
  <si>
    <t>Population in Group Quarters</t>
  </si>
  <si>
    <t>Total Population</t>
  </si>
  <si>
    <t>Household Population</t>
  </si>
  <si>
    <t>Total, All Group Quarters Types</t>
  </si>
  <si>
    <t>Institutionalized</t>
  </si>
  <si>
    <t>Not Institutionalized</t>
  </si>
  <si>
    <t>Total</t>
  </si>
  <si>
    <t>Correctional Facilities</t>
  </si>
  <si>
    <t>Juvenile Facilities</t>
  </si>
  <si>
    <t>Nursing/ Skilled Nursing Facilities</t>
  </si>
  <si>
    <t>Other</t>
  </si>
  <si>
    <t>College/ University Student Housing</t>
  </si>
  <si>
    <t>Military Quarters</t>
  </si>
  <si>
    <t>Maryland</t>
  </si>
  <si>
    <t>Total Municipal Population</t>
  </si>
  <si>
    <t>Percent of State</t>
  </si>
  <si>
    <t>Unincorporated Balance of State</t>
  </si>
  <si>
    <t>Municipal Pop less Baltimore City</t>
  </si>
  <si>
    <t>Unincorporated Balance + Baltimore City</t>
  </si>
  <si>
    <t>Allegany</t>
  </si>
  <si>
    <t>Percent of County</t>
  </si>
  <si>
    <t xml:space="preserve">Barton town </t>
  </si>
  <si>
    <t xml:space="preserve">Cumberland city </t>
  </si>
  <si>
    <t xml:space="preserve">Frostburg city </t>
  </si>
  <si>
    <t xml:space="preserve">Lonaconing town </t>
  </si>
  <si>
    <t xml:space="preserve">Luke town </t>
  </si>
  <si>
    <t xml:space="preserve">Midland town </t>
  </si>
  <si>
    <t xml:space="preserve">Westernport town </t>
  </si>
  <si>
    <t>Balance of Allegany County</t>
  </si>
  <si>
    <t>Anne Arundel</t>
  </si>
  <si>
    <t xml:space="preserve">Annapolis city </t>
  </si>
  <si>
    <t xml:space="preserve">Highland Beach town </t>
  </si>
  <si>
    <t>Balance of Anne Arundel County</t>
  </si>
  <si>
    <t>Baltimore</t>
  </si>
  <si>
    <t>Balance of Baltimore County</t>
  </si>
  <si>
    <t>Calvert</t>
  </si>
  <si>
    <t xml:space="preserve">Chesapeake Beach town </t>
  </si>
  <si>
    <t xml:space="preserve">North Beach town </t>
  </si>
  <si>
    <t>Balance of Calvert County</t>
  </si>
  <si>
    <t>Caroline</t>
  </si>
  <si>
    <t xml:space="preserve">Denton town </t>
  </si>
  <si>
    <t xml:space="preserve">Federalsburg town </t>
  </si>
  <si>
    <t xml:space="preserve">Goldsboro town </t>
  </si>
  <si>
    <t xml:space="preserve">Greensboro town </t>
  </si>
  <si>
    <t xml:space="preserve">Henderson town </t>
  </si>
  <si>
    <t xml:space="preserve">Hillsboro town </t>
  </si>
  <si>
    <t xml:space="preserve">Marydel town </t>
  </si>
  <si>
    <t xml:space="preserve">Preston town </t>
  </si>
  <si>
    <t xml:space="preserve">Ridgely town </t>
  </si>
  <si>
    <t xml:space="preserve">Templeville town (Part) </t>
  </si>
  <si>
    <t>Balance of Caroline County</t>
  </si>
  <si>
    <t>Carroll</t>
  </si>
  <si>
    <t xml:space="preserve">Hampstead town </t>
  </si>
  <si>
    <t xml:space="preserve">Manchester town </t>
  </si>
  <si>
    <t xml:space="preserve">Mount Airy town (Part) </t>
  </si>
  <si>
    <t xml:space="preserve">New Windsor town </t>
  </si>
  <si>
    <t xml:space="preserve">Sykesville town </t>
  </si>
  <si>
    <t xml:space="preserve">Taneytown city </t>
  </si>
  <si>
    <t xml:space="preserve">Union Bridge town </t>
  </si>
  <si>
    <t xml:space="preserve">Westminster city </t>
  </si>
  <si>
    <t>Balance of Carroll County</t>
  </si>
  <si>
    <t>Cecil</t>
  </si>
  <si>
    <t xml:space="preserve">Cecilton town </t>
  </si>
  <si>
    <t xml:space="preserve">Charlestown town </t>
  </si>
  <si>
    <t xml:space="preserve">Chesapeake City town </t>
  </si>
  <si>
    <t xml:space="preserve">Elkton town </t>
  </si>
  <si>
    <t xml:space="preserve">North East town </t>
  </si>
  <si>
    <t xml:space="preserve">Perryville town </t>
  </si>
  <si>
    <t xml:space="preserve">Port Deposit town </t>
  </si>
  <si>
    <t xml:space="preserve">Rising Sun town </t>
  </si>
  <si>
    <t>Balance of Cecil County</t>
  </si>
  <si>
    <t>Charles</t>
  </si>
  <si>
    <t xml:space="preserve">Indian Head town </t>
  </si>
  <si>
    <t xml:space="preserve">La Plata town </t>
  </si>
  <si>
    <t xml:space="preserve">Port Tobacco Village town </t>
  </si>
  <si>
    <t>Balance of Charles County</t>
  </si>
  <si>
    <t>Dorchester</t>
  </si>
  <si>
    <t xml:space="preserve">Brookview town </t>
  </si>
  <si>
    <t xml:space="preserve">Cambridge city </t>
  </si>
  <si>
    <t xml:space="preserve">Church Creek town </t>
  </si>
  <si>
    <t xml:space="preserve">East New Market town </t>
  </si>
  <si>
    <t xml:space="preserve">Eldorado town </t>
  </si>
  <si>
    <t xml:space="preserve">Galestown town </t>
  </si>
  <si>
    <t xml:space="preserve">Hurlock town </t>
  </si>
  <si>
    <t xml:space="preserve">Secretary town </t>
  </si>
  <si>
    <t xml:space="preserve">Vienna town </t>
  </si>
  <si>
    <t>Balance of Dorchester County</t>
  </si>
  <si>
    <t>Frederick</t>
  </si>
  <si>
    <t xml:space="preserve">Brunswick city </t>
  </si>
  <si>
    <t xml:space="preserve">Burkittsville town </t>
  </si>
  <si>
    <t xml:space="preserve">Emmitsburg town </t>
  </si>
  <si>
    <t xml:space="preserve">Frederick city </t>
  </si>
  <si>
    <t xml:space="preserve">Middletown town </t>
  </si>
  <si>
    <t xml:space="preserve">Myersville town </t>
  </si>
  <si>
    <t xml:space="preserve">New Market town </t>
  </si>
  <si>
    <t xml:space="preserve">Rosemont village </t>
  </si>
  <si>
    <t xml:space="preserve">Thurmont town </t>
  </si>
  <si>
    <t xml:space="preserve">Walkersville town </t>
  </si>
  <si>
    <t xml:space="preserve">Woodsboro town </t>
  </si>
  <si>
    <t>Balance of Frederick County</t>
  </si>
  <si>
    <t>Garrett</t>
  </si>
  <si>
    <t xml:space="preserve">Accident town </t>
  </si>
  <si>
    <t xml:space="preserve">Deer Park town </t>
  </si>
  <si>
    <t xml:space="preserve">Friendsville town </t>
  </si>
  <si>
    <t xml:space="preserve">Grantsville town </t>
  </si>
  <si>
    <t xml:space="preserve">Kitzmiller town </t>
  </si>
  <si>
    <t xml:space="preserve">Loch Lynn Heights town </t>
  </si>
  <si>
    <t xml:space="preserve">Mountain Lake Park town </t>
  </si>
  <si>
    <t xml:space="preserve">Oakland town </t>
  </si>
  <si>
    <t>Balance of Garrett County</t>
  </si>
  <si>
    <t>Harford</t>
  </si>
  <si>
    <t xml:space="preserve">Aberdeen city </t>
  </si>
  <si>
    <t xml:space="preserve">Bel Air town </t>
  </si>
  <si>
    <t xml:space="preserve">Havre de Grace city </t>
  </si>
  <si>
    <t>Balance of Harford County</t>
  </si>
  <si>
    <t>Howard</t>
  </si>
  <si>
    <t>Balance of Howard County</t>
  </si>
  <si>
    <t>Kent</t>
  </si>
  <si>
    <t xml:space="preserve">Betterton town </t>
  </si>
  <si>
    <t xml:space="preserve">Chestertown town </t>
  </si>
  <si>
    <t xml:space="preserve">Galena town </t>
  </si>
  <si>
    <t xml:space="preserve">Millington town (Part) </t>
  </si>
  <si>
    <t xml:space="preserve">Rock Hall town </t>
  </si>
  <si>
    <t>Balance of Kent County</t>
  </si>
  <si>
    <t>Montgomery</t>
  </si>
  <si>
    <t xml:space="preserve">Barnesville town </t>
  </si>
  <si>
    <t xml:space="preserve">Brookeville town </t>
  </si>
  <si>
    <t xml:space="preserve">Chevy Chase town </t>
  </si>
  <si>
    <t xml:space="preserve">Chevy Chase Section Five village </t>
  </si>
  <si>
    <t xml:space="preserve">Chevy Chase Section Three village </t>
  </si>
  <si>
    <t xml:space="preserve">Chevy Chase View town </t>
  </si>
  <si>
    <t xml:space="preserve">Chevy Chase Village town </t>
  </si>
  <si>
    <t xml:space="preserve">Gaithersburg city </t>
  </si>
  <si>
    <t xml:space="preserve">Garrett Park town </t>
  </si>
  <si>
    <t xml:space="preserve">Glen Echo town </t>
  </si>
  <si>
    <t xml:space="preserve">Kensington town </t>
  </si>
  <si>
    <t xml:space="preserve">Laytonsville town </t>
  </si>
  <si>
    <t xml:space="preserve">Martin's Additions village </t>
  </si>
  <si>
    <t xml:space="preserve">North Chevy Chase village </t>
  </si>
  <si>
    <t xml:space="preserve">Poolesville town </t>
  </si>
  <si>
    <t xml:space="preserve">Rockville city </t>
  </si>
  <si>
    <t xml:space="preserve">Somerset town </t>
  </si>
  <si>
    <t xml:space="preserve">Takoma Park city </t>
  </si>
  <si>
    <t xml:space="preserve">Washington Grove town </t>
  </si>
  <si>
    <t>Balance of Montgomery County</t>
  </si>
  <si>
    <t>Prince George's</t>
  </si>
  <si>
    <t xml:space="preserve">Berwyn Heights town </t>
  </si>
  <si>
    <t xml:space="preserve">Bladensburg town </t>
  </si>
  <si>
    <t xml:space="preserve">Bowie city </t>
  </si>
  <si>
    <t xml:space="preserve">Brentwood town </t>
  </si>
  <si>
    <t xml:space="preserve">Capitol Heights town </t>
  </si>
  <si>
    <t xml:space="preserve">Cheverly town </t>
  </si>
  <si>
    <t xml:space="preserve">College Park city </t>
  </si>
  <si>
    <t xml:space="preserve">Colmar Manor town </t>
  </si>
  <si>
    <t xml:space="preserve">Cottage City town </t>
  </si>
  <si>
    <t xml:space="preserve">District Heights city </t>
  </si>
  <si>
    <t xml:space="preserve">Eagle Harbor town </t>
  </si>
  <si>
    <t xml:space="preserve">Edmonston town </t>
  </si>
  <si>
    <t xml:space="preserve">Fairmount Heights town </t>
  </si>
  <si>
    <t xml:space="preserve">Forest Heights town </t>
  </si>
  <si>
    <t xml:space="preserve">Glenarden city </t>
  </si>
  <si>
    <t xml:space="preserve">Greenbelt city </t>
  </si>
  <si>
    <t xml:space="preserve">Hyattsville city </t>
  </si>
  <si>
    <t xml:space="preserve">Landover Hills town </t>
  </si>
  <si>
    <t xml:space="preserve">Laurel city </t>
  </si>
  <si>
    <t xml:space="preserve">Morningside town </t>
  </si>
  <si>
    <t xml:space="preserve">Mount Rainier city </t>
  </si>
  <si>
    <t xml:space="preserve">New Carrollton city </t>
  </si>
  <si>
    <t xml:space="preserve">North Brentwood town </t>
  </si>
  <si>
    <t xml:space="preserve">Riverdale Park town </t>
  </si>
  <si>
    <t xml:space="preserve">Seat Pleasant city </t>
  </si>
  <si>
    <t xml:space="preserve">University Park town </t>
  </si>
  <si>
    <t xml:space="preserve">Upper Marlboro town </t>
  </si>
  <si>
    <t>Balance of Prince George's County</t>
  </si>
  <si>
    <t>Queen Anne's</t>
  </si>
  <si>
    <t xml:space="preserve">Barclay town </t>
  </si>
  <si>
    <t xml:space="preserve">Centreville town </t>
  </si>
  <si>
    <t xml:space="preserve">Church Hill town </t>
  </si>
  <si>
    <t xml:space="preserve">Queen Anne town (Part) </t>
  </si>
  <si>
    <t xml:space="preserve">Queenstown town </t>
  </si>
  <si>
    <t xml:space="preserve">Sudlersville town </t>
  </si>
  <si>
    <t>Balance of Queen Anne's County</t>
  </si>
  <si>
    <t>Saint Mary's</t>
  </si>
  <si>
    <t xml:space="preserve">Leonardtown town </t>
  </si>
  <si>
    <t>Balance of Saint Mary's County</t>
  </si>
  <si>
    <t>Somerset</t>
  </si>
  <si>
    <t xml:space="preserve">Crisfield city </t>
  </si>
  <si>
    <t xml:space="preserve">Princess Anne town </t>
  </si>
  <si>
    <t>Balance of Somerset County</t>
  </si>
  <si>
    <t>Talbot</t>
  </si>
  <si>
    <t xml:space="preserve">Easton town </t>
  </si>
  <si>
    <t xml:space="preserve">Oxford town </t>
  </si>
  <si>
    <t xml:space="preserve">St. Michaels town </t>
  </si>
  <si>
    <t xml:space="preserve">Trappe town </t>
  </si>
  <si>
    <t>Balance of Talbot County</t>
  </si>
  <si>
    <t>Washington</t>
  </si>
  <si>
    <t xml:space="preserve">Boonsboro town </t>
  </si>
  <si>
    <t xml:space="preserve">Clear Spring town </t>
  </si>
  <si>
    <t xml:space="preserve">Funkstown town </t>
  </si>
  <si>
    <t xml:space="preserve">Hagerstown city </t>
  </si>
  <si>
    <t xml:space="preserve">Hancock town </t>
  </si>
  <si>
    <t xml:space="preserve">Keedysville town </t>
  </si>
  <si>
    <t xml:space="preserve">Sharpsburg town </t>
  </si>
  <si>
    <t xml:space="preserve">Smithsburg town </t>
  </si>
  <si>
    <t xml:space="preserve">Williamsport town </t>
  </si>
  <si>
    <t>Balance of Washington County</t>
  </si>
  <si>
    <t>Wicomico</t>
  </si>
  <si>
    <t xml:space="preserve">Delmar town </t>
  </si>
  <si>
    <t xml:space="preserve">Fruitland city </t>
  </si>
  <si>
    <t xml:space="preserve">Hebron town </t>
  </si>
  <si>
    <t xml:space="preserve">Mardela Springs town </t>
  </si>
  <si>
    <t xml:space="preserve">Pittsville town </t>
  </si>
  <si>
    <t xml:space="preserve">Salisbury city </t>
  </si>
  <si>
    <t xml:space="preserve">Sharptown town </t>
  </si>
  <si>
    <t xml:space="preserve">Willards town </t>
  </si>
  <si>
    <t>Balance of Wicomico County</t>
  </si>
  <si>
    <t>Worcester</t>
  </si>
  <si>
    <t xml:space="preserve">Berlin town </t>
  </si>
  <si>
    <t xml:space="preserve">Ocean City town </t>
  </si>
  <si>
    <t xml:space="preserve">Pocomoke City city </t>
  </si>
  <si>
    <t xml:space="preserve">Snow Hill town </t>
  </si>
  <si>
    <t>Balance of Worcester County</t>
  </si>
  <si>
    <t>Baltimore City</t>
  </si>
  <si>
    <t>Percent of City</t>
  </si>
  <si>
    <t xml:space="preserve">Baltimore city </t>
  </si>
  <si>
    <t>Balance of Baltimore City</t>
  </si>
  <si>
    <t>Prepared by the Maryland Department of Planning, Projections and Data Analysis/State Data Center April, 2011.</t>
  </si>
  <si>
    <t>Area Name</t>
  </si>
  <si>
    <t>Occupied Housing Units</t>
  </si>
  <si>
    <t>Average Household Size</t>
  </si>
  <si>
    <t>Source: US Census Bureau, Census 2010, PL94-171, release date February 2011, and Advanced Group Quarters Summary file, release date  April, 2011.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</si>
</sst>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9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0" fontId="40" fillId="0" borderId="19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40" fillId="0" borderId="19" xfId="0" applyFont="1" applyBorder="1" applyAlignment="1">
      <alignment horizontal="left" indent="2"/>
    </xf>
    <xf numFmtId="164" fontId="2" fillId="0" borderId="13" xfId="57" applyNumberFormat="1" applyFont="1" applyBorder="1" applyAlignment="1">
      <alignment/>
    </xf>
    <xf numFmtId="164" fontId="2" fillId="0" borderId="0" xfId="57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0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9" fillId="0" borderId="19" xfId="0" applyFont="1" applyBorder="1" applyAlignment="1">
      <alignment/>
    </xf>
    <xf numFmtId="2" fontId="3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0" fillId="0" borderId="20" xfId="0" applyFont="1" applyBorder="1" applyAlignment="1">
      <alignment horizontal="left" indent="2"/>
    </xf>
    <xf numFmtId="164" fontId="2" fillId="0" borderId="21" xfId="57" applyNumberFormat="1" applyFont="1" applyBorder="1" applyAlignment="1">
      <alignment/>
    </xf>
    <xf numFmtId="164" fontId="2" fillId="0" borderId="22" xfId="57" applyNumberFormat="1" applyFont="1" applyBorder="1" applyAlignment="1">
      <alignment/>
    </xf>
    <xf numFmtId="164" fontId="2" fillId="0" borderId="23" xfId="57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Fill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0"/>
  <sheetViews>
    <sheetView showGridLines="0" tabSelected="1" zoomScale="90" zoomScaleNormal="90" zoomScalePageLayoutView="0" workbookViewId="0" topLeftCell="A1">
      <pane xSplit="2" ySplit="4" topLeftCell="C31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34.8515625" style="42" customWidth="1"/>
    <col min="3" max="12" width="9.421875" style="2" bestFit="1" customWidth="1"/>
    <col min="13" max="13" width="11.57421875" style="2" bestFit="1" customWidth="1"/>
    <col min="14" max="14" width="11.140625" style="2" bestFit="1" customWidth="1"/>
    <col min="15" max="15" width="10.57421875" style="2" bestFit="1" customWidth="1"/>
    <col min="16" max="16" width="10.8515625" style="1" bestFit="1" customWidth="1"/>
    <col min="17" max="16384" width="9.140625" style="1" customWidth="1"/>
  </cols>
  <sheetData>
    <row r="1" ht="12.75">
      <c r="B1" s="1"/>
    </row>
    <row r="2" spans="2:16" ht="12.75">
      <c r="B2" s="43" t="s">
        <v>227</v>
      </c>
      <c r="C2" s="46" t="s">
        <v>0</v>
      </c>
      <c r="D2" s="47"/>
      <c r="E2" s="47"/>
      <c r="F2" s="47"/>
      <c r="G2" s="47"/>
      <c r="H2" s="47"/>
      <c r="I2" s="47"/>
      <c r="J2" s="47"/>
      <c r="K2" s="47"/>
      <c r="L2" s="48"/>
      <c r="M2" s="49" t="s">
        <v>1</v>
      </c>
      <c r="N2" s="49" t="s">
        <v>2</v>
      </c>
      <c r="O2" s="49" t="s">
        <v>228</v>
      </c>
      <c r="P2" s="52" t="s">
        <v>229</v>
      </c>
    </row>
    <row r="3" spans="2:16" ht="12.75">
      <c r="B3" s="44"/>
      <c r="C3" s="55" t="s">
        <v>3</v>
      </c>
      <c r="D3" s="57" t="s">
        <v>4</v>
      </c>
      <c r="E3" s="58"/>
      <c r="F3" s="58"/>
      <c r="G3" s="58"/>
      <c r="H3" s="59"/>
      <c r="I3" s="58" t="s">
        <v>5</v>
      </c>
      <c r="J3" s="58"/>
      <c r="K3" s="58"/>
      <c r="L3" s="59"/>
      <c r="M3" s="50"/>
      <c r="N3" s="50"/>
      <c r="O3" s="50"/>
      <c r="P3" s="53"/>
    </row>
    <row r="4" spans="2:16" ht="51">
      <c r="B4" s="45"/>
      <c r="C4" s="56"/>
      <c r="D4" s="3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6</v>
      </c>
      <c r="J4" s="4" t="s">
        <v>11</v>
      </c>
      <c r="K4" s="4" t="s">
        <v>12</v>
      </c>
      <c r="L4" s="5" t="s">
        <v>10</v>
      </c>
      <c r="M4" s="51"/>
      <c r="N4" s="51"/>
      <c r="O4" s="51"/>
      <c r="P4" s="54"/>
    </row>
    <row r="5" spans="2:16" s="15" customFormat="1" ht="12.75">
      <c r="B5" s="10" t="s">
        <v>13</v>
      </c>
      <c r="C5" s="11">
        <v>138375</v>
      </c>
      <c r="D5" s="11">
        <v>66838</v>
      </c>
      <c r="E5" s="12">
        <v>35832</v>
      </c>
      <c r="F5" s="12">
        <v>2018</v>
      </c>
      <c r="G5" s="12">
        <v>28001</v>
      </c>
      <c r="H5" s="13">
        <v>987</v>
      </c>
      <c r="I5" s="12">
        <v>71537</v>
      </c>
      <c r="J5" s="12">
        <v>48141</v>
      </c>
      <c r="K5" s="12">
        <v>7534</v>
      </c>
      <c r="L5" s="13">
        <v>15862</v>
      </c>
      <c r="M5" s="11">
        <v>5773552</v>
      </c>
      <c r="N5" s="12">
        <v>5635177</v>
      </c>
      <c r="O5" s="12">
        <v>2156411</v>
      </c>
      <c r="P5" s="14">
        <f>N5/O5</f>
        <v>2.6132202998408003</v>
      </c>
    </row>
    <row r="6" spans="2:16" ht="12.75">
      <c r="B6" s="16" t="s">
        <v>14</v>
      </c>
      <c r="C6" s="6">
        <f>C19+C34+C44+C51+C61+C79+C95+C111+C122+C139+C159+C175+C186+C193+C206+C233+C268+C284+C293+C303+C316+C333+C349+C361</f>
        <v>56026</v>
      </c>
      <c r="D6" s="6">
        <f aca="true" t="shared" si="0" ref="D6:O6">D19+D34+D44+D51+D61+D79+D95+D111+D122+D139+D159+D175+D186+D193+D206+D233+D268+D284+D293+D303+D316+D333+D349+D361</f>
        <v>19363</v>
      </c>
      <c r="E6" s="7">
        <f t="shared" si="0"/>
        <v>8298</v>
      </c>
      <c r="F6" s="7">
        <f t="shared" si="0"/>
        <v>291</v>
      </c>
      <c r="G6" s="7">
        <f t="shared" si="0"/>
        <v>10653</v>
      </c>
      <c r="H6" s="8">
        <f t="shared" si="0"/>
        <v>121</v>
      </c>
      <c r="I6" s="7">
        <f t="shared" si="0"/>
        <v>36663</v>
      </c>
      <c r="J6" s="7">
        <f t="shared" si="0"/>
        <v>28876</v>
      </c>
      <c r="K6" s="7">
        <f t="shared" si="0"/>
        <v>100</v>
      </c>
      <c r="L6" s="8">
        <f t="shared" si="0"/>
        <v>7687</v>
      </c>
      <c r="M6" s="6">
        <f t="shared" si="0"/>
        <v>1511348</v>
      </c>
      <c r="N6" s="7">
        <f t="shared" si="0"/>
        <v>1455322</v>
      </c>
      <c r="O6" s="7">
        <f t="shared" si="0"/>
        <v>588868</v>
      </c>
      <c r="P6" s="17">
        <f>N6/O6</f>
        <v>2.471389173804656</v>
      </c>
    </row>
    <row r="7" spans="2:16" s="15" customFormat="1" ht="12.75">
      <c r="B7" s="18" t="s">
        <v>15</v>
      </c>
      <c r="C7" s="19">
        <f>C6/C5</f>
        <v>0.4048852755194219</v>
      </c>
      <c r="D7" s="19">
        <f aca="true" t="shared" si="1" ref="D7:O7">D6/D5</f>
        <v>0.2897004697926329</v>
      </c>
      <c r="E7" s="20">
        <f t="shared" si="1"/>
        <v>0.23158070997990624</v>
      </c>
      <c r="F7" s="20">
        <f t="shared" si="1"/>
        <v>0.1442021803766105</v>
      </c>
      <c r="G7" s="20">
        <f t="shared" si="1"/>
        <v>0.3804506981893504</v>
      </c>
      <c r="H7" s="21">
        <f t="shared" si="1"/>
        <v>0.12259371833839919</v>
      </c>
      <c r="I7" s="20">
        <f t="shared" si="1"/>
        <v>0.5125040188993109</v>
      </c>
      <c r="J7" s="20">
        <f t="shared" si="1"/>
        <v>0.5998213580939324</v>
      </c>
      <c r="K7" s="20">
        <f t="shared" si="1"/>
        <v>0.013273161667109106</v>
      </c>
      <c r="L7" s="21">
        <f t="shared" si="1"/>
        <v>0.48461732442314964</v>
      </c>
      <c r="M7" s="19">
        <f t="shared" si="1"/>
        <v>0.26177091675973474</v>
      </c>
      <c r="N7" s="20">
        <f t="shared" si="1"/>
        <v>0.2582566616807245</v>
      </c>
      <c r="O7" s="20">
        <f t="shared" si="1"/>
        <v>0.27307781308850676</v>
      </c>
      <c r="P7" s="17"/>
    </row>
    <row r="8" spans="2:16" s="15" customFormat="1" ht="12.75">
      <c r="B8" s="16"/>
      <c r="C8" s="22"/>
      <c r="D8" s="22"/>
      <c r="E8" s="23"/>
      <c r="F8" s="23"/>
      <c r="G8" s="23"/>
      <c r="H8" s="24"/>
      <c r="I8" s="23"/>
      <c r="J8" s="23"/>
      <c r="K8" s="23"/>
      <c r="L8" s="24"/>
      <c r="M8" s="22"/>
      <c r="N8" s="23"/>
      <c r="O8" s="23"/>
      <c r="P8" s="17"/>
    </row>
    <row r="9" spans="2:16" s="15" customFormat="1" ht="12.75">
      <c r="B9" s="16" t="s">
        <v>16</v>
      </c>
      <c r="C9" s="6">
        <f>C5-C6</f>
        <v>82349</v>
      </c>
      <c r="D9" s="6">
        <f aca="true" t="shared" si="2" ref="D9:O9">D5-D6</f>
        <v>47475</v>
      </c>
      <c r="E9" s="7">
        <f t="shared" si="2"/>
        <v>27534</v>
      </c>
      <c r="F9" s="7">
        <f t="shared" si="2"/>
        <v>1727</v>
      </c>
      <c r="G9" s="7">
        <f t="shared" si="2"/>
        <v>17348</v>
      </c>
      <c r="H9" s="8">
        <f t="shared" si="2"/>
        <v>866</v>
      </c>
      <c r="I9" s="7">
        <f t="shared" si="2"/>
        <v>34874</v>
      </c>
      <c r="J9" s="7">
        <f t="shared" si="2"/>
        <v>19265</v>
      </c>
      <c r="K9" s="7">
        <f t="shared" si="2"/>
        <v>7434</v>
      </c>
      <c r="L9" s="8">
        <f t="shared" si="2"/>
        <v>8175</v>
      </c>
      <c r="M9" s="6">
        <f t="shared" si="2"/>
        <v>4262204</v>
      </c>
      <c r="N9" s="7">
        <f t="shared" si="2"/>
        <v>4179855</v>
      </c>
      <c r="O9" s="7">
        <f t="shared" si="2"/>
        <v>1567543</v>
      </c>
      <c r="P9" s="17">
        <f>N9/O9</f>
        <v>2.6665010146452124</v>
      </c>
    </row>
    <row r="10" spans="2:16" s="15" customFormat="1" ht="12.75">
      <c r="B10" s="18" t="s">
        <v>15</v>
      </c>
      <c r="C10" s="19">
        <f>C9/C5</f>
        <v>0.5951147244805781</v>
      </c>
      <c r="D10" s="19">
        <f aca="true" t="shared" si="3" ref="D10:O10">D9/D5</f>
        <v>0.710299530207367</v>
      </c>
      <c r="E10" s="20">
        <f t="shared" si="3"/>
        <v>0.7684192900200938</v>
      </c>
      <c r="F10" s="20">
        <f t="shared" si="3"/>
        <v>0.8557978196233895</v>
      </c>
      <c r="G10" s="20">
        <f t="shared" si="3"/>
        <v>0.6195493018106496</v>
      </c>
      <c r="H10" s="21">
        <f t="shared" si="3"/>
        <v>0.8774062816616008</v>
      </c>
      <c r="I10" s="20">
        <f t="shared" si="3"/>
        <v>0.48749598110068915</v>
      </c>
      <c r="J10" s="20">
        <f t="shared" si="3"/>
        <v>0.4001786419060676</v>
      </c>
      <c r="K10" s="20">
        <f t="shared" si="3"/>
        <v>0.9867268383328909</v>
      </c>
      <c r="L10" s="21">
        <f t="shared" si="3"/>
        <v>0.5153826755768504</v>
      </c>
      <c r="M10" s="19">
        <f t="shared" si="3"/>
        <v>0.7382290832402653</v>
      </c>
      <c r="N10" s="20">
        <f t="shared" si="3"/>
        <v>0.7417433383192755</v>
      </c>
      <c r="O10" s="20">
        <f t="shared" si="3"/>
        <v>0.7269221869114932</v>
      </c>
      <c r="P10" s="17"/>
    </row>
    <row r="11" spans="2:16" s="15" customFormat="1" ht="12.75">
      <c r="B11" s="16"/>
      <c r="C11" s="22"/>
      <c r="D11" s="22"/>
      <c r="E11" s="23"/>
      <c r="F11" s="23"/>
      <c r="G11" s="23"/>
      <c r="H11" s="24"/>
      <c r="I11" s="23"/>
      <c r="J11" s="23"/>
      <c r="K11" s="23"/>
      <c r="L11" s="24"/>
      <c r="M11" s="22"/>
      <c r="N11" s="23"/>
      <c r="O11" s="23"/>
      <c r="P11" s="17"/>
    </row>
    <row r="12" spans="2:16" s="15" customFormat="1" ht="12.75">
      <c r="B12" s="16" t="s">
        <v>17</v>
      </c>
      <c r="C12" s="6">
        <f>C6-C360</f>
        <v>30827</v>
      </c>
      <c r="D12" s="6">
        <f aca="true" t="shared" si="4" ref="D12:O12">D6-D360</f>
        <v>9412</v>
      </c>
      <c r="E12" s="7">
        <f t="shared" si="4"/>
        <v>2373</v>
      </c>
      <c r="F12" s="7">
        <f t="shared" si="4"/>
        <v>79</v>
      </c>
      <c r="G12" s="7">
        <f t="shared" si="4"/>
        <v>6860</v>
      </c>
      <c r="H12" s="8">
        <f t="shared" si="4"/>
        <v>100</v>
      </c>
      <c r="I12" s="7">
        <f t="shared" si="4"/>
        <v>21415</v>
      </c>
      <c r="J12" s="7">
        <f t="shared" si="4"/>
        <v>18229</v>
      </c>
      <c r="K12" s="7">
        <f t="shared" si="4"/>
        <v>100</v>
      </c>
      <c r="L12" s="8">
        <f t="shared" si="4"/>
        <v>3086</v>
      </c>
      <c r="M12" s="6">
        <f t="shared" si="4"/>
        <v>890387</v>
      </c>
      <c r="N12" s="7">
        <f t="shared" si="4"/>
        <v>859560</v>
      </c>
      <c r="O12" s="7">
        <f t="shared" si="4"/>
        <v>338965</v>
      </c>
      <c r="P12" s="17">
        <f>N12/O12</f>
        <v>2.5358370333220246</v>
      </c>
    </row>
    <row r="13" spans="2:16" s="15" customFormat="1" ht="12.75">
      <c r="B13" s="18" t="s">
        <v>15</v>
      </c>
      <c r="C13" s="19">
        <f>C12/C5</f>
        <v>0.22277868112014454</v>
      </c>
      <c r="D13" s="19">
        <f aca="true" t="shared" si="5" ref="D13:O13">D12/D5</f>
        <v>0.14081809748945212</v>
      </c>
      <c r="E13" s="20">
        <f t="shared" si="5"/>
        <v>0.0662257200267917</v>
      </c>
      <c r="F13" s="20">
        <f t="shared" si="5"/>
        <v>0.03914767096134787</v>
      </c>
      <c r="G13" s="20">
        <f t="shared" si="5"/>
        <v>0.24499125031248883</v>
      </c>
      <c r="H13" s="21">
        <f t="shared" si="5"/>
        <v>0.10131712259371833</v>
      </c>
      <c r="I13" s="20">
        <f t="shared" si="5"/>
        <v>0.29935557823224346</v>
      </c>
      <c r="J13" s="20">
        <f t="shared" si="5"/>
        <v>0.3786585239193203</v>
      </c>
      <c r="K13" s="20">
        <f t="shared" si="5"/>
        <v>0.013273161667109106</v>
      </c>
      <c r="L13" s="21">
        <f t="shared" si="5"/>
        <v>0.19455301979573825</v>
      </c>
      <c r="M13" s="19">
        <f t="shared" si="5"/>
        <v>0.15421823515229446</v>
      </c>
      <c r="N13" s="20">
        <f t="shared" si="5"/>
        <v>0.1525346941187473</v>
      </c>
      <c r="O13" s="20">
        <f t="shared" si="5"/>
        <v>0.1571894226100683</v>
      </c>
      <c r="P13" s="17"/>
    </row>
    <row r="14" spans="2:16" s="15" customFormat="1" ht="12.75">
      <c r="B14" s="16"/>
      <c r="C14" s="22"/>
      <c r="D14" s="22"/>
      <c r="E14" s="23"/>
      <c r="F14" s="23"/>
      <c r="G14" s="23"/>
      <c r="H14" s="24"/>
      <c r="I14" s="23"/>
      <c r="J14" s="23"/>
      <c r="K14" s="23"/>
      <c r="L14" s="24"/>
      <c r="M14" s="22"/>
      <c r="N14" s="23"/>
      <c r="O14" s="23"/>
      <c r="P14" s="17"/>
    </row>
    <row r="15" spans="2:16" s="15" customFormat="1" ht="12.75">
      <c r="B15" s="16" t="s">
        <v>18</v>
      </c>
      <c r="C15" s="6">
        <f>C5-C12</f>
        <v>107548</v>
      </c>
      <c r="D15" s="6">
        <f aca="true" t="shared" si="6" ref="D15:O15">D5-D12</f>
        <v>57426</v>
      </c>
      <c r="E15" s="7">
        <f t="shared" si="6"/>
        <v>33459</v>
      </c>
      <c r="F15" s="7">
        <f t="shared" si="6"/>
        <v>1939</v>
      </c>
      <c r="G15" s="7">
        <f t="shared" si="6"/>
        <v>21141</v>
      </c>
      <c r="H15" s="8">
        <f t="shared" si="6"/>
        <v>887</v>
      </c>
      <c r="I15" s="7">
        <f t="shared" si="6"/>
        <v>50122</v>
      </c>
      <c r="J15" s="7">
        <f t="shared" si="6"/>
        <v>29912</v>
      </c>
      <c r="K15" s="7">
        <f t="shared" si="6"/>
        <v>7434</v>
      </c>
      <c r="L15" s="8">
        <f t="shared" si="6"/>
        <v>12776</v>
      </c>
      <c r="M15" s="6">
        <f t="shared" si="6"/>
        <v>4883165</v>
      </c>
      <c r="N15" s="7">
        <f t="shared" si="6"/>
        <v>4775617</v>
      </c>
      <c r="O15" s="7">
        <f t="shared" si="6"/>
        <v>1817446</v>
      </c>
      <c r="P15" s="17">
        <f>N15/O15</f>
        <v>2.627652761072406</v>
      </c>
    </row>
    <row r="16" spans="2:16" s="15" customFormat="1" ht="12.75">
      <c r="B16" s="18" t="s">
        <v>15</v>
      </c>
      <c r="C16" s="19">
        <f>C15/C5</f>
        <v>0.7772213188798555</v>
      </c>
      <c r="D16" s="19">
        <f aca="true" t="shared" si="7" ref="D16:O16">D15/D5</f>
        <v>0.8591819025105479</v>
      </c>
      <c r="E16" s="20">
        <f t="shared" si="7"/>
        <v>0.9337742799732083</v>
      </c>
      <c r="F16" s="20">
        <f t="shared" si="7"/>
        <v>0.9608523290386521</v>
      </c>
      <c r="G16" s="20">
        <f t="shared" si="7"/>
        <v>0.7550087496875112</v>
      </c>
      <c r="H16" s="21">
        <f t="shared" si="7"/>
        <v>0.8986828774062816</v>
      </c>
      <c r="I16" s="20">
        <f t="shared" si="7"/>
        <v>0.7006444217677565</v>
      </c>
      <c r="J16" s="20">
        <f t="shared" si="7"/>
        <v>0.6213414760806797</v>
      </c>
      <c r="K16" s="20">
        <f t="shared" si="7"/>
        <v>0.9867268383328909</v>
      </c>
      <c r="L16" s="21">
        <f t="shared" si="7"/>
        <v>0.8054469802042618</v>
      </c>
      <c r="M16" s="19">
        <f t="shared" si="7"/>
        <v>0.8457817648477055</v>
      </c>
      <c r="N16" s="20">
        <f t="shared" si="7"/>
        <v>0.8474653058812527</v>
      </c>
      <c r="O16" s="20">
        <f t="shared" si="7"/>
        <v>0.8428105773899317</v>
      </c>
      <c r="P16" s="17"/>
    </row>
    <row r="17" spans="2:16" s="15" customFormat="1" ht="12.75">
      <c r="B17" s="25"/>
      <c r="C17" s="26"/>
      <c r="D17" s="26"/>
      <c r="E17" s="27"/>
      <c r="F17" s="27"/>
      <c r="G17" s="27"/>
      <c r="H17" s="28"/>
      <c r="I17" s="27"/>
      <c r="J17" s="27"/>
      <c r="K17" s="27"/>
      <c r="L17" s="28"/>
      <c r="M17" s="26"/>
      <c r="N17" s="27"/>
      <c r="O17" s="27"/>
      <c r="P17" s="29"/>
    </row>
    <row r="18" spans="2:16" s="15" customFormat="1" ht="12.75">
      <c r="B18" s="30" t="s">
        <v>19</v>
      </c>
      <c r="C18" s="22">
        <v>7924</v>
      </c>
      <c r="D18" s="22">
        <v>5670</v>
      </c>
      <c r="E18" s="23">
        <v>4781</v>
      </c>
      <c r="F18" s="23">
        <v>46</v>
      </c>
      <c r="G18" s="23">
        <v>761</v>
      </c>
      <c r="H18" s="24">
        <v>82</v>
      </c>
      <c r="I18" s="23">
        <v>2254</v>
      </c>
      <c r="J18" s="23">
        <v>2077</v>
      </c>
      <c r="K18" s="23">
        <v>0</v>
      </c>
      <c r="L18" s="24">
        <v>177</v>
      </c>
      <c r="M18" s="22">
        <v>75087</v>
      </c>
      <c r="N18" s="23">
        <v>67163</v>
      </c>
      <c r="O18" s="23">
        <v>29177</v>
      </c>
      <c r="P18" s="31">
        <f>N18/O18</f>
        <v>2.3019158926551735</v>
      </c>
    </row>
    <row r="19" spans="2:16" ht="12.75">
      <c r="B19" s="16" t="s">
        <v>14</v>
      </c>
      <c r="C19" s="6">
        <f>C18-C30</f>
        <v>2903</v>
      </c>
      <c r="D19" s="6">
        <f aca="true" t="shared" si="8" ref="D19:O19">D18-D30</f>
        <v>673</v>
      </c>
      <c r="E19" s="7">
        <f t="shared" si="8"/>
        <v>24</v>
      </c>
      <c r="F19" s="7">
        <f t="shared" si="8"/>
        <v>7</v>
      </c>
      <c r="G19" s="7">
        <f t="shared" si="8"/>
        <v>642</v>
      </c>
      <c r="H19" s="8">
        <f t="shared" si="8"/>
        <v>0</v>
      </c>
      <c r="I19" s="7">
        <f t="shared" si="8"/>
        <v>2230</v>
      </c>
      <c r="J19" s="7">
        <f t="shared" si="8"/>
        <v>2077</v>
      </c>
      <c r="K19" s="7">
        <f t="shared" si="8"/>
        <v>0</v>
      </c>
      <c r="L19" s="8">
        <f t="shared" si="8"/>
        <v>153</v>
      </c>
      <c r="M19" s="6">
        <f t="shared" si="8"/>
        <v>33931</v>
      </c>
      <c r="N19" s="7">
        <f t="shared" si="8"/>
        <v>31028</v>
      </c>
      <c r="O19" s="7">
        <f t="shared" si="8"/>
        <v>14097</v>
      </c>
      <c r="P19" s="17">
        <f>N19/O19</f>
        <v>2.2010356813506418</v>
      </c>
    </row>
    <row r="20" spans="2:16" ht="12.75">
      <c r="B20" s="18" t="s">
        <v>20</v>
      </c>
      <c r="C20" s="19">
        <f>C19/C18</f>
        <v>0.3663553760726906</v>
      </c>
      <c r="D20" s="19">
        <f aca="true" t="shared" si="9" ref="D20:O20">D19/D18</f>
        <v>0.11869488536155202</v>
      </c>
      <c r="E20" s="20">
        <f t="shared" si="9"/>
        <v>0.005019870320016733</v>
      </c>
      <c r="F20" s="20">
        <f t="shared" si="9"/>
        <v>0.15217391304347827</v>
      </c>
      <c r="G20" s="20">
        <f t="shared" si="9"/>
        <v>0.8436268068331143</v>
      </c>
      <c r="H20" s="21">
        <f t="shared" si="9"/>
        <v>0</v>
      </c>
      <c r="I20" s="20">
        <f t="shared" si="9"/>
        <v>0.9893522626441881</v>
      </c>
      <c r="J20" s="20">
        <f t="shared" si="9"/>
        <v>1</v>
      </c>
      <c r="K20" s="20">
        <v>0</v>
      </c>
      <c r="L20" s="21">
        <f t="shared" si="9"/>
        <v>0.864406779661017</v>
      </c>
      <c r="M20" s="19">
        <f t="shared" si="9"/>
        <v>0.45188914192869606</v>
      </c>
      <c r="N20" s="20">
        <f t="shared" si="9"/>
        <v>0.4619805547697393</v>
      </c>
      <c r="O20" s="20">
        <f t="shared" si="9"/>
        <v>0.4831545395345649</v>
      </c>
      <c r="P20" s="9"/>
    </row>
    <row r="21" spans="2:16" ht="12.75">
      <c r="B21" s="16"/>
      <c r="C21" s="6"/>
      <c r="D21" s="6"/>
      <c r="E21" s="7"/>
      <c r="F21" s="7"/>
      <c r="G21" s="7"/>
      <c r="H21" s="8"/>
      <c r="I21" s="7"/>
      <c r="J21" s="7"/>
      <c r="K21" s="7"/>
      <c r="L21" s="8"/>
      <c r="M21" s="6"/>
      <c r="N21" s="7"/>
      <c r="O21" s="7"/>
      <c r="P21" s="9"/>
    </row>
    <row r="22" spans="2:16" ht="12.75">
      <c r="B22" s="16" t="s">
        <v>21</v>
      </c>
      <c r="C22" s="6">
        <v>0</v>
      </c>
      <c r="D22" s="6">
        <v>0</v>
      </c>
      <c r="E22" s="7">
        <v>0</v>
      </c>
      <c r="F22" s="7">
        <v>0</v>
      </c>
      <c r="G22" s="7">
        <v>0</v>
      </c>
      <c r="H22" s="8">
        <v>0</v>
      </c>
      <c r="I22" s="7">
        <v>0</v>
      </c>
      <c r="J22" s="7">
        <v>0</v>
      </c>
      <c r="K22" s="7">
        <v>0</v>
      </c>
      <c r="L22" s="8">
        <v>0</v>
      </c>
      <c r="M22" s="6">
        <v>457</v>
      </c>
      <c r="N22" s="7">
        <v>457</v>
      </c>
      <c r="O22" s="7">
        <v>195</v>
      </c>
      <c r="P22" s="17">
        <f aca="true" t="shared" si="10" ref="P22:P28">N22/O22</f>
        <v>2.3435897435897437</v>
      </c>
    </row>
    <row r="23" spans="2:16" ht="12.75">
      <c r="B23" s="16" t="s">
        <v>22</v>
      </c>
      <c r="C23" s="6">
        <v>626</v>
      </c>
      <c r="D23" s="6">
        <v>350</v>
      </c>
      <c r="E23" s="7">
        <v>0</v>
      </c>
      <c r="F23" s="7">
        <v>7</v>
      </c>
      <c r="G23" s="7">
        <v>343</v>
      </c>
      <c r="H23" s="8">
        <v>0</v>
      </c>
      <c r="I23" s="7">
        <v>276</v>
      </c>
      <c r="J23" s="7">
        <v>126</v>
      </c>
      <c r="K23" s="7">
        <v>0</v>
      </c>
      <c r="L23" s="8">
        <v>150</v>
      </c>
      <c r="M23" s="6">
        <v>20859</v>
      </c>
      <c r="N23" s="7">
        <v>20233</v>
      </c>
      <c r="O23" s="7">
        <v>9223</v>
      </c>
      <c r="P23" s="17">
        <f t="shared" si="10"/>
        <v>2.193754743575843</v>
      </c>
    </row>
    <row r="24" spans="2:16" ht="12.75">
      <c r="B24" s="16" t="s">
        <v>23</v>
      </c>
      <c r="C24" s="6">
        <v>2210</v>
      </c>
      <c r="D24" s="6">
        <v>259</v>
      </c>
      <c r="E24" s="7">
        <v>24</v>
      </c>
      <c r="F24" s="7">
        <v>0</v>
      </c>
      <c r="G24" s="7">
        <v>235</v>
      </c>
      <c r="H24" s="8">
        <v>0</v>
      </c>
      <c r="I24" s="7">
        <v>1951</v>
      </c>
      <c r="J24" s="7">
        <v>1951</v>
      </c>
      <c r="K24" s="7">
        <v>0</v>
      </c>
      <c r="L24" s="8">
        <v>0</v>
      </c>
      <c r="M24" s="6">
        <v>9002</v>
      </c>
      <c r="N24" s="7">
        <v>6792</v>
      </c>
      <c r="O24" s="7">
        <v>3184</v>
      </c>
      <c r="P24" s="17">
        <f t="shared" si="10"/>
        <v>2.1331658291457285</v>
      </c>
    </row>
    <row r="25" spans="2:16" ht="12.75">
      <c r="B25" s="16" t="s">
        <v>24</v>
      </c>
      <c r="C25" s="6">
        <v>64</v>
      </c>
      <c r="D25" s="6">
        <v>64</v>
      </c>
      <c r="E25" s="7">
        <v>0</v>
      </c>
      <c r="F25" s="7">
        <v>0</v>
      </c>
      <c r="G25" s="7">
        <v>64</v>
      </c>
      <c r="H25" s="8">
        <v>0</v>
      </c>
      <c r="I25" s="7">
        <v>0</v>
      </c>
      <c r="J25" s="7">
        <v>0</v>
      </c>
      <c r="K25" s="7">
        <v>0</v>
      </c>
      <c r="L25" s="8">
        <v>0</v>
      </c>
      <c r="M25" s="6">
        <v>1214</v>
      </c>
      <c r="N25" s="7">
        <v>1150</v>
      </c>
      <c r="O25" s="7">
        <v>463</v>
      </c>
      <c r="P25" s="17">
        <f t="shared" si="10"/>
        <v>2.4838012958963285</v>
      </c>
    </row>
    <row r="26" spans="2:16" ht="12.75">
      <c r="B26" s="16" t="s">
        <v>25</v>
      </c>
      <c r="C26" s="6">
        <v>3</v>
      </c>
      <c r="D26" s="6">
        <v>0</v>
      </c>
      <c r="E26" s="7">
        <v>0</v>
      </c>
      <c r="F26" s="7">
        <v>0</v>
      </c>
      <c r="G26" s="7">
        <v>0</v>
      </c>
      <c r="H26" s="8">
        <v>0</v>
      </c>
      <c r="I26" s="7">
        <v>3</v>
      </c>
      <c r="J26" s="7">
        <v>0</v>
      </c>
      <c r="K26" s="7">
        <v>0</v>
      </c>
      <c r="L26" s="8">
        <v>3</v>
      </c>
      <c r="M26" s="6">
        <v>65</v>
      </c>
      <c r="N26" s="7">
        <v>62</v>
      </c>
      <c r="O26" s="7">
        <v>33</v>
      </c>
      <c r="P26" s="17">
        <f t="shared" si="10"/>
        <v>1.878787878787879</v>
      </c>
    </row>
    <row r="27" spans="2:16" ht="12.75">
      <c r="B27" s="16" t="s">
        <v>26</v>
      </c>
      <c r="C27" s="6">
        <v>0</v>
      </c>
      <c r="D27" s="6">
        <v>0</v>
      </c>
      <c r="E27" s="7">
        <v>0</v>
      </c>
      <c r="F27" s="7">
        <v>0</v>
      </c>
      <c r="G27" s="7">
        <v>0</v>
      </c>
      <c r="H27" s="8">
        <v>0</v>
      </c>
      <c r="I27" s="7">
        <v>0</v>
      </c>
      <c r="J27" s="7">
        <v>0</v>
      </c>
      <c r="K27" s="7">
        <v>0</v>
      </c>
      <c r="L27" s="8">
        <v>0</v>
      </c>
      <c r="M27" s="6">
        <v>446</v>
      </c>
      <c r="N27" s="7">
        <v>446</v>
      </c>
      <c r="O27" s="7">
        <v>189</v>
      </c>
      <c r="P27" s="17">
        <f t="shared" si="10"/>
        <v>2.35978835978836</v>
      </c>
    </row>
    <row r="28" spans="2:16" ht="12.75">
      <c r="B28" s="16" t="s">
        <v>27</v>
      </c>
      <c r="C28" s="6">
        <v>0</v>
      </c>
      <c r="D28" s="6">
        <v>0</v>
      </c>
      <c r="E28" s="7">
        <v>0</v>
      </c>
      <c r="F28" s="7">
        <v>0</v>
      </c>
      <c r="G28" s="7">
        <v>0</v>
      </c>
      <c r="H28" s="8">
        <v>0</v>
      </c>
      <c r="I28" s="7">
        <v>0</v>
      </c>
      <c r="J28" s="7">
        <v>0</v>
      </c>
      <c r="K28" s="7">
        <v>0</v>
      </c>
      <c r="L28" s="8">
        <v>0</v>
      </c>
      <c r="M28" s="6">
        <v>1888</v>
      </c>
      <c r="N28" s="7">
        <v>1888</v>
      </c>
      <c r="O28" s="7">
        <v>810</v>
      </c>
      <c r="P28" s="17">
        <f t="shared" si="10"/>
        <v>2.330864197530864</v>
      </c>
    </row>
    <row r="29" spans="2:16" ht="12.75">
      <c r="B29" s="16"/>
      <c r="C29" s="6"/>
      <c r="D29" s="6"/>
      <c r="E29" s="7"/>
      <c r="F29" s="7"/>
      <c r="G29" s="7"/>
      <c r="H29" s="8"/>
      <c r="I29" s="7"/>
      <c r="J29" s="7"/>
      <c r="K29" s="7"/>
      <c r="L29" s="8"/>
      <c r="M29" s="6"/>
      <c r="N29" s="7"/>
      <c r="O29" s="7"/>
      <c r="P29" s="9"/>
    </row>
    <row r="30" spans="2:16" ht="12.75">
      <c r="B30" s="16" t="s">
        <v>28</v>
      </c>
      <c r="C30" s="6">
        <f aca="true" t="shared" si="11" ref="C30:O30">C18-SUM(C22:C28)</f>
        <v>5021</v>
      </c>
      <c r="D30" s="6">
        <f t="shared" si="11"/>
        <v>4997</v>
      </c>
      <c r="E30" s="7">
        <f t="shared" si="11"/>
        <v>4757</v>
      </c>
      <c r="F30" s="7">
        <f t="shared" si="11"/>
        <v>39</v>
      </c>
      <c r="G30" s="7">
        <f t="shared" si="11"/>
        <v>119</v>
      </c>
      <c r="H30" s="8">
        <f t="shared" si="11"/>
        <v>82</v>
      </c>
      <c r="I30" s="7">
        <f t="shared" si="11"/>
        <v>24</v>
      </c>
      <c r="J30" s="7">
        <f t="shared" si="11"/>
        <v>0</v>
      </c>
      <c r="K30" s="7">
        <f t="shared" si="11"/>
        <v>0</v>
      </c>
      <c r="L30" s="8">
        <f t="shared" si="11"/>
        <v>24</v>
      </c>
      <c r="M30" s="6">
        <f t="shared" si="11"/>
        <v>41156</v>
      </c>
      <c r="N30" s="7">
        <f t="shared" si="11"/>
        <v>36135</v>
      </c>
      <c r="O30" s="7">
        <f t="shared" si="11"/>
        <v>15080</v>
      </c>
      <c r="P30" s="17">
        <f>N30/O30</f>
        <v>2.3962201591511936</v>
      </c>
    </row>
    <row r="31" spans="2:16" ht="12.75">
      <c r="B31" s="18" t="s">
        <v>20</v>
      </c>
      <c r="C31" s="19">
        <f>C30/C18</f>
        <v>0.6336446239273095</v>
      </c>
      <c r="D31" s="19">
        <f aca="true" t="shared" si="12" ref="D31:O31">D30/D18</f>
        <v>0.881305114638448</v>
      </c>
      <c r="E31" s="20">
        <f t="shared" si="12"/>
        <v>0.9949801296799833</v>
      </c>
      <c r="F31" s="20">
        <f t="shared" si="12"/>
        <v>0.8478260869565217</v>
      </c>
      <c r="G31" s="20">
        <f t="shared" si="12"/>
        <v>0.15637319316688567</v>
      </c>
      <c r="H31" s="21">
        <f t="shared" si="12"/>
        <v>1</v>
      </c>
      <c r="I31" s="20">
        <f t="shared" si="12"/>
        <v>0.01064773735581189</v>
      </c>
      <c r="J31" s="20">
        <f t="shared" si="12"/>
        <v>0</v>
      </c>
      <c r="K31" s="20">
        <v>0</v>
      </c>
      <c r="L31" s="21">
        <f t="shared" si="12"/>
        <v>0.13559322033898305</v>
      </c>
      <c r="M31" s="19">
        <f t="shared" si="12"/>
        <v>0.548110858071304</v>
      </c>
      <c r="N31" s="20">
        <f t="shared" si="12"/>
        <v>0.5380194452302607</v>
      </c>
      <c r="O31" s="20">
        <f t="shared" si="12"/>
        <v>0.5168454604654351</v>
      </c>
      <c r="P31" s="17"/>
    </row>
    <row r="32" spans="2:16" ht="12.75">
      <c r="B32" s="16"/>
      <c r="C32" s="6"/>
      <c r="D32" s="6"/>
      <c r="E32" s="7"/>
      <c r="F32" s="7"/>
      <c r="G32" s="7"/>
      <c r="H32" s="8"/>
      <c r="I32" s="7"/>
      <c r="J32" s="7"/>
      <c r="K32" s="7"/>
      <c r="L32" s="8"/>
      <c r="M32" s="6"/>
      <c r="N32" s="7"/>
      <c r="O32" s="7"/>
      <c r="P32" s="17"/>
    </row>
    <row r="33" spans="2:16" ht="12.75">
      <c r="B33" s="10" t="s">
        <v>29</v>
      </c>
      <c r="C33" s="11">
        <v>14133</v>
      </c>
      <c r="D33" s="11">
        <v>7339</v>
      </c>
      <c r="E33" s="12">
        <v>5573</v>
      </c>
      <c r="F33" s="12">
        <v>86</v>
      </c>
      <c r="G33" s="12">
        <v>1668</v>
      </c>
      <c r="H33" s="13">
        <v>12</v>
      </c>
      <c r="I33" s="12">
        <v>6794</v>
      </c>
      <c r="J33" s="12">
        <v>323</v>
      </c>
      <c r="K33" s="12">
        <v>5666</v>
      </c>
      <c r="L33" s="13">
        <v>805</v>
      </c>
      <c r="M33" s="11">
        <v>537656</v>
      </c>
      <c r="N33" s="12">
        <v>523523</v>
      </c>
      <c r="O33" s="12">
        <v>199378</v>
      </c>
      <c r="P33" s="14">
        <f>N33/O33</f>
        <v>2.625781179468146</v>
      </c>
    </row>
    <row r="34" spans="2:16" ht="12.75">
      <c r="B34" s="16" t="s">
        <v>14</v>
      </c>
      <c r="C34" s="6">
        <f>SUM(C37:C38)</f>
        <v>603</v>
      </c>
      <c r="D34" s="6">
        <f aca="true" t="shared" si="13" ref="D34:O34">SUM(D37:D38)</f>
        <v>143</v>
      </c>
      <c r="E34" s="7">
        <f t="shared" si="13"/>
        <v>0</v>
      </c>
      <c r="F34" s="7">
        <f t="shared" si="13"/>
        <v>0</v>
      </c>
      <c r="G34" s="7">
        <f t="shared" si="13"/>
        <v>143</v>
      </c>
      <c r="H34" s="8">
        <f t="shared" si="13"/>
        <v>0</v>
      </c>
      <c r="I34" s="7">
        <f t="shared" si="13"/>
        <v>460</v>
      </c>
      <c r="J34" s="7">
        <f t="shared" si="13"/>
        <v>323</v>
      </c>
      <c r="K34" s="7">
        <f t="shared" si="13"/>
        <v>0</v>
      </c>
      <c r="L34" s="8">
        <f t="shared" si="13"/>
        <v>137</v>
      </c>
      <c r="M34" s="6">
        <f t="shared" si="13"/>
        <v>38490</v>
      </c>
      <c r="N34" s="7">
        <f t="shared" si="13"/>
        <v>37887</v>
      </c>
      <c r="O34" s="7">
        <f t="shared" si="13"/>
        <v>16182</v>
      </c>
      <c r="P34" s="17">
        <f>N34/O34</f>
        <v>2.3413051538746754</v>
      </c>
    </row>
    <row r="35" spans="2:16" ht="12.75">
      <c r="B35" s="18" t="s">
        <v>20</v>
      </c>
      <c r="C35" s="19">
        <f aca="true" t="shared" si="14" ref="C35:J35">C34/C33</f>
        <v>0.04266610061558056</v>
      </c>
      <c r="D35" s="19">
        <f t="shared" si="14"/>
        <v>0.019484943452786483</v>
      </c>
      <c r="E35" s="20">
        <f t="shared" si="14"/>
        <v>0</v>
      </c>
      <c r="F35" s="20">
        <f t="shared" si="14"/>
        <v>0</v>
      </c>
      <c r="G35" s="20">
        <f t="shared" si="14"/>
        <v>0.08573141486810551</v>
      </c>
      <c r="H35" s="21">
        <f t="shared" si="14"/>
        <v>0</v>
      </c>
      <c r="I35" s="20">
        <f t="shared" si="14"/>
        <v>0.06770680011775096</v>
      </c>
      <c r="J35" s="20">
        <f t="shared" si="14"/>
        <v>1</v>
      </c>
      <c r="K35" s="20">
        <v>0</v>
      </c>
      <c r="L35" s="21">
        <f>L34/L33</f>
        <v>0.1701863354037267</v>
      </c>
      <c r="M35" s="19">
        <f>M34/M33</f>
        <v>0.07158852500483581</v>
      </c>
      <c r="N35" s="20">
        <f>N34/N33</f>
        <v>0.07236931328709531</v>
      </c>
      <c r="O35" s="20">
        <f>O34/O33</f>
        <v>0.0811624151109952</v>
      </c>
      <c r="P35" s="9"/>
    </row>
    <row r="36" spans="2:16" ht="12.75">
      <c r="B36" s="16"/>
      <c r="C36" s="6"/>
      <c r="D36" s="6"/>
      <c r="E36" s="7"/>
      <c r="F36" s="7"/>
      <c r="G36" s="7"/>
      <c r="H36" s="8"/>
      <c r="I36" s="7"/>
      <c r="J36" s="7"/>
      <c r="K36" s="7"/>
      <c r="L36" s="8"/>
      <c r="M36" s="6"/>
      <c r="N36" s="7"/>
      <c r="O36" s="7"/>
      <c r="P36" s="9"/>
    </row>
    <row r="37" spans="2:16" ht="12.75">
      <c r="B37" s="16" t="s">
        <v>30</v>
      </c>
      <c r="C37" s="6">
        <v>603</v>
      </c>
      <c r="D37" s="6">
        <v>143</v>
      </c>
      <c r="E37" s="7">
        <v>0</v>
      </c>
      <c r="F37" s="7">
        <v>0</v>
      </c>
      <c r="G37" s="7">
        <v>143</v>
      </c>
      <c r="H37" s="8">
        <v>0</v>
      </c>
      <c r="I37" s="7">
        <v>460</v>
      </c>
      <c r="J37" s="7">
        <v>323</v>
      </c>
      <c r="K37" s="7">
        <v>0</v>
      </c>
      <c r="L37" s="8">
        <v>137</v>
      </c>
      <c r="M37" s="6">
        <v>38394</v>
      </c>
      <c r="N37" s="7">
        <v>37791</v>
      </c>
      <c r="O37" s="7">
        <v>16136</v>
      </c>
      <c r="P37" s="17">
        <f>N37/O37</f>
        <v>2.342030242935052</v>
      </c>
    </row>
    <row r="38" spans="2:16" ht="12.75">
      <c r="B38" s="16" t="s">
        <v>31</v>
      </c>
      <c r="C38" s="6">
        <v>0</v>
      </c>
      <c r="D38" s="6">
        <v>0</v>
      </c>
      <c r="E38" s="7">
        <v>0</v>
      </c>
      <c r="F38" s="7">
        <v>0</v>
      </c>
      <c r="G38" s="7">
        <v>0</v>
      </c>
      <c r="H38" s="8">
        <v>0</v>
      </c>
      <c r="I38" s="7">
        <v>0</v>
      </c>
      <c r="J38" s="7">
        <v>0</v>
      </c>
      <c r="K38" s="7">
        <v>0</v>
      </c>
      <c r="L38" s="8">
        <v>0</v>
      </c>
      <c r="M38" s="6">
        <v>96</v>
      </c>
      <c r="N38" s="7">
        <v>96</v>
      </c>
      <c r="O38" s="7">
        <v>46</v>
      </c>
      <c r="P38" s="17">
        <f>N38/O38</f>
        <v>2.0869565217391304</v>
      </c>
    </row>
    <row r="39" spans="2:16" ht="12.75">
      <c r="B39" s="16"/>
      <c r="C39" s="6"/>
      <c r="D39" s="6"/>
      <c r="E39" s="7"/>
      <c r="F39" s="7"/>
      <c r="G39" s="7"/>
      <c r="H39" s="8"/>
      <c r="I39" s="7"/>
      <c r="J39" s="7"/>
      <c r="K39" s="7"/>
      <c r="L39" s="8"/>
      <c r="M39" s="6"/>
      <c r="N39" s="7"/>
      <c r="O39" s="7"/>
      <c r="P39" s="9"/>
    </row>
    <row r="40" spans="2:16" ht="12.75">
      <c r="B40" s="16" t="s">
        <v>32</v>
      </c>
      <c r="C40" s="6">
        <f aca="true" t="shared" si="15" ref="C40:O40">C33-SUM(C37:C38)</f>
        <v>13530</v>
      </c>
      <c r="D40" s="6">
        <f t="shared" si="15"/>
        <v>7196</v>
      </c>
      <c r="E40" s="7">
        <f t="shared" si="15"/>
        <v>5573</v>
      </c>
      <c r="F40" s="7">
        <f t="shared" si="15"/>
        <v>86</v>
      </c>
      <c r="G40" s="7">
        <f t="shared" si="15"/>
        <v>1525</v>
      </c>
      <c r="H40" s="8">
        <f t="shared" si="15"/>
        <v>12</v>
      </c>
      <c r="I40" s="7">
        <f t="shared" si="15"/>
        <v>6334</v>
      </c>
      <c r="J40" s="7">
        <f t="shared" si="15"/>
        <v>0</v>
      </c>
      <c r="K40" s="7">
        <f t="shared" si="15"/>
        <v>5666</v>
      </c>
      <c r="L40" s="8">
        <f t="shared" si="15"/>
        <v>668</v>
      </c>
      <c r="M40" s="6">
        <f t="shared" si="15"/>
        <v>499166</v>
      </c>
      <c r="N40" s="7">
        <f t="shared" si="15"/>
        <v>485636</v>
      </c>
      <c r="O40" s="7">
        <f t="shared" si="15"/>
        <v>183196</v>
      </c>
      <c r="P40" s="17">
        <f>N40/O40</f>
        <v>2.6509094085023692</v>
      </c>
    </row>
    <row r="41" spans="2:16" ht="12.75">
      <c r="B41" s="18" t="s">
        <v>20</v>
      </c>
      <c r="C41" s="19">
        <f>C40/C33</f>
        <v>0.9573338993844195</v>
      </c>
      <c r="D41" s="19">
        <f aca="true" t="shared" si="16" ref="D41:O41">D40/D33</f>
        <v>0.9805150565472135</v>
      </c>
      <c r="E41" s="20">
        <f t="shared" si="16"/>
        <v>1</v>
      </c>
      <c r="F41" s="20">
        <f t="shared" si="16"/>
        <v>1</v>
      </c>
      <c r="G41" s="20">
        <f t="shared" si="16"/>
        <v>0.9142685851318945</v>
      </c>
      <c r="H41" s="21">
        <f t="shared" si="16"/>
        <v>1</v>
      </c>
      <c r="I41" s="20">
        <f t="shared" si="16"/>
        <v>0.932293199882249</v>
      </c>
      <c r="J41" s="20">
        <f t="shared" si="16"/>
        <v>0</v>
      </c>
      <c r="K41" s="20">
        <f t="shared" si="16"/>
        <v>1</v>
      </c>
      <c r="L41" s="21">
        <f t="shared" si="16"/>
        <v>0.8298136645962733</v>
      </c>
      <c r="M41" s="19">
        <f t="shared" si="16"/>
        <v>0.9284114749951642</v>
      </c>
      <c r="N41" s="20">
        <f t="shared" si="16"/>
        <v>0.9276306867129047</v>
      </c>
      <c r="O41" s="20">
        <f t="shared" si="16"/>
        <v>0.9188375848890048</v>
      </c>
      <c r="P41" s="17"/>
    </row>
    <row r="42" spans="2:16" ht="12.75">
      <c r="B42" s="25"/>
      <c r="C42" s="32"/>
      <c r="D42" s="32"/>
      <c r="E42" s="33"/>
      <c r="F42" s="33"/>
      <c r="G42" s="33"/>
      <c r="H42" s="34"/>
      <c r="I42" s="33"/>
      <c r="J42" s="33"/>
      <c r="K42" s="33"/>
      <c r="L42" s="34"/>
      <c r="M42" s="32"/>
      <c r="N42" s="33"/>
      <c r="O42" s="33"/>
      <c r="P42" s="29"/>
    </row>
    <row r="43" spans="2:16" ht="12.75">
      <c r="B43" s="30" t="s">
        <v>33</v>
      </c>
      <c r="C43" s="22">
        <v>20781</v>
      </c>
      <c r="D43" s="22">
        <v>8128</v>
      </c>
      <c r="E43" s="23">
        <v>1737</v>
      </c>
      <c r="F43" s="23">
        <v>648</v>
      </c>
      <c r="G43" s="23">
        <v>5714</v>
      </c>
      <c r="H43" s="24">
        <v>29</v>
      </c>
      <c r="I43" s="23">
        <v>12653</v>
      </c>
      <c r="J43" s="23">
        <v>10806</v>
      </c>
      <c r="K43" s="23">
        <v>0</v>
      </c>
      <c r="L43" s="24">
        <v>1847</v>
      </c>
      <c r="M43" s="22">
        <v>805029</v>
      </c>
      <c r="N43" s="23">
        <v>784248</v>
      </c>
      <c r="O43" s="23">
        <v>316715</v>
      </c>
      <c r="P43" s="31">
        <f>N43/O43</f>
        <v>2.4761946860742308</v>
      </c>
    </row>
    <row r="44" spans="2:16" ht="12.75">
      <c r="B44" s="16" t="s">
        <v>14</v>
      </c>
      <c r="C44" s="6">
        <v>0</v>
      </c>
      <c r="D44" s="6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8">
        <v>0</v>
      </c>
      <c r="M44" s="6">
        <v>0</v>
      </c>
      <c r="N44" s="7">
        <v>0</v>
      </c>
      <c r="O44" s="7">
        <v>0</v>
      </c>
      <c r="P44" s="17">
        <v>0</v>
      </c>
    </row>
    <row r="45" spans="2:16" ht="12.75">
      <c r="B45" s="18" t="s">
        <v>20</v>
      </c>
      <c r="C45" s="19">
        <f aca="true" t="shared" si="17" ref="C45:J45">C44/C43</f>
        <v>0</v>
      </c>
      <c r="D45" s="19">
        <f t="shared" si="17"/>
        <v>0</v>
      </c>
      <c r="E45" s="20">
        <f t="shared" si="17"/>
        <v>0</v>
      </c>
      <c r="F45" s="20">
        <f t="shared" si="17"/>
        <v>0</v>
      </c>
      <c r="G45" s="20">
        <f t="shared" si="17"/>
        <v>0</v>
      </c>
      <c r="H45" s="21">
        <f t="shared" si="17"/>
        <v>0</v>
      </c>
      <c r="I45" s="20">
        <f t="shared" si="17"/>
        <v>0</v>
      </c>
      <c r="J45" s="20">
        <f t="shared" si="17"/>
        <v>0</v>
      </c>
      <c r="K45" s="20">
        <v>0</v>
      </c>
      <c r="L45" s="21">
        <f>L44/L43</f>
        <v>0</v>
      </c>
      <c r="M45" s="19">
        <f>M44/M43</f>
        <v>0</v>
      </c>
      <c r="N45" s="20">
        <f>N44/N43</f>
        <v>0</v>
      </c>
      <c r="O45" s="20">
        <f>O44/O43</f>
        <v>0</v>
      </c>
      <c r="P45" s="17"/>
    </row>
    <row r="46" spans="2:16" ht="12.75">
      <c r="B46" s="16"/>
      <c r="C46" s="6"/>
      <c r="D46" s="6"/>
      <c r="E46" s="7"/>
      <c r="F46" s="7"/>
      <c r="G46" s="7"/>
      <c r="H46" s="8"/>
      <c r="I46" s="7"/>
      <c r="J46" s="7"/>
      <c r="K46" s="7"/>
      <c r="L46" s="8"/>
      <c r="M46" s="6"/>
      <c r="N46" s="7"/>
      <c r="O46" s="7"/>
      <c r="P46" s="17"/>
    </row>
    <row r="47" spans="2:16" ht="12.75">
      <c r="B47" s="16" t="s">
        <v>34</v>
      </c>
      <c r="C47" s="6">
        <f aca="true" t="shared" si="18" ref="C47:O47">C43</f>
        <v>20781</v>
      </c>
      <c r="D47" s="6">
        <f t="shared" si="18"/>
        <v>8128</v>
      </c>
      <c r="E47" s="7">
        <f t="shared" si="18"/>
        <v>1737</v>
      </c>
      <c r="F47" s="7">
        <f t="shared" si="18"/>
        <v>648</v>
      </c>
      <c r="G47" s="7">
        <f t="shared" si="18"/>
        <v>5714</v>
      </c>
      <c r="H47" s="8">
        <f t="shared" si="18"/>
        <v>29</v>
      </c>
      <c r="I47" s="7">
        <f t="shared" si="18"/>
        <v>12653</v>
      </c>
      <c r="J47" s="7">
        <f t="shared" si="18"/>
        <v>10806</v>
      </c>
      <c r="K47" s="7">
        <f t="shared" si="18"/>
        <v>0</v>
      </c>
      <c r="L47" s="8">
        <f t="shared" si="18"/>
        <v>1847</v>
      </c>
      <c r="M47" s="6">
        <f t="shared" si="18"/>
        <v>805029</v>
      </c>
      <c r="N47" s="7">
        <f t="shared" si="18"/>
        <v>784248</v>
      </c>
      <c r="O47" s="7">
        <f t="shared" si="18"/>
        <v>316715</v>
      </c>
      <c r="P47" s="17">
        <f>N47/O47</f>
        <v>2.4761946860742308</v>
      </c>
    </row>
    <row r="48" spans="2:16" ht="12.75">
      <c r="B48" s="18" t="s">
        <v>20</v>
      </c>
      <c r="C48" s="19">
        <f>C47/C43</f>
        <v>1</v>
      </c>
      <c r="D48" s="19">
        <f aca="true" t="shared" si="19" ref="D48:O48">D47/D43</f>
        <v>1</v>
      </c>
      <c r="E48" s="20">
        <f t="shared" si="19"/>
        <v>1</v>
      </c>
      <c r="F48" s="20">
        <f t="shared" si="19"/>
        <v>1</v>
      </c>
      <c r="G48" s="20">
        <f t="shared" si="19"/>
        <v>1</v>
      </c>
      <c r="H48" s="21">
        <f t="shared" si="19"/>
        <v>1</v>
      </c>
      <c r="I48" s="20">
        <f t="shared" si="19"/>
        <v>1</v>
      </c>
      <c r="J48" s="20">
        <f t="shared" si="19"/>
        <v>1</v>
      </c>
      <c r="K48" s="20">
        <v>0</v>
      </c>
      <c r="L48" s="21">
        <f t="shared" si="19"/>
        <v>1</v>
      </c>
      <c r="M48" s="19">
        <f t="shared" si="19"/>
        <v>1</v>
      </c>
      <c r="N48" s="20">
        <f t="shared" si="19"/>
        <v>1</v>
      </c>
      <c r="O48" s="20">
        <f t="shared" si="19"/>
        <v>1</v>
      </c>
      <c r="P48" s="17"/>
    </row>
    <row r="49" spans="2:16" ht="12.75">
      <c r="B49" s="16"/>
      <c r="C49" s="6"/>
      <c r="D49" s="6"/>
      <c r="E49" s="7"/>
      <c r="F49" s="7"/>
      <c r="G49" s="7"/>
      <c r="H49" s="8"/>
      <c r="I49" s="7"/>
      <c r="J49" s="7"/>
      <c r="K49" s="7"/>
      <c r="L49" s="8"/>
      <c r="M49" s="6"/>
      <c r="N49" s="7"/>
      <c r="O49" s="7"/>
      <c r="P49" s="17"/>
    </row>
    <row r="50" spans="2:16" ht="12.75">
      <c r="B50" s="10" t="s">
        <v>35</v>
      </c>
      <c r="C50" s="11">
        <v>650</v>
      </c>
      <c r="D50" s="11">
        <v>549</v>
      </c>
      <c r="E50" s="12">
        <v>261</v>
      </c>
      <c r="F50" s="12">
        <v>0</v>
      </c>
      <c r="G50" s="12">
        <v>277</v>
      </c>
      <c r="H50" s="13">
        <v>11</v>
      </c>
      <c r="I50" s="12">
        <v>101</v>
      </c>
      <c r="J50" s="12">
        <v>0</v>
      </c>
      <c r="K50" s="12">
        <v>0</v>
      </c>
      <c r="L50" s="13">
        <v>101</v>
      </c>
      <c r="M50" s="11">
        <v>88737</v>
      </c>
      <c r="N50" s="12">
        <v>88087</v>
      </c>
      <c r="O50" s="12">
        <v>30873</v>
      </c>
      <c r="P50" s="14">
        <f>N50/O50</f>
        <v>2.853205065915201</v>
      </c>
    </row>
    <row r="51" spans="2:16" ht="12.75">
      <c r="B51" s="16" t="s">
        <v>14</v>
      </c>
      <c r="C51" s="6">
        <f>C54+C55</f>
        <v>4</v>
      </c>
      <c r="D51" s="6">
        <f aca="true" t="shared" si="20" ref="D51:O51">D54+D55</f>
        <v>0</v>
      </c>
      <c r="E51" s="7">
        <f t="shared" si="20"/>
        <v>0</v>
      </c>
      <c r="F51" s="7">
        <f t="shared" si="20"/>
        <v>0</v>
      </c>
      <c r="G51" s="7">
        <f t="shared" si="20"/>
        <v>0</v>
      </c>
      <c r="H51" s="8">
        <f t="shared" si="20"/>
        <v>0</v>
      </c>
      <c r="I51" s="7">
        <f t="shared" si="20"/>
        <v>4</v>
      </c>
      <c r="J51" s="7">
        <f t="shared" si="20"/>
        <v>0</v>
      </c>
      <c r="K51" s="7">
        <f t="shared" si="20"/>
        <v>0</v>
      </c>
      <c r="L51" s="8">
        <f t="shared" si="20"/>
        <v>4</v>
      </c>
      <c r="M51" s="6">
        <f t="shared" si="20"/>
        <v>7731</v>
      </c>
      <c r="N51" s="7">
        <f t="shared" si="20"/>
        <v>7727</v>
      </c>
      <c r="O51" s="7">
        <f t="shared" si="20"/>
        <v>3045</v>
      </c>
      <c r="P51" s="17">
        <f>N51/O51</f>
        <v>2.5376026272577996</v>
      </c>
    </row>
    <row r="52" spans="2:16" ht="12.75">
      <c r="B52" s="18" t="s">
        <v>20</v>
      </c>
      <c r="C52" s="19">
        <f>C51/C50</f>
        <v>0.006153846153846154</v>
      </c>
      <c r="D52" s="19">
        <f>D51/D50</f>
        <v>0</v>
      </c>
      <c r="E52" s="20">
        <f>E51/E50</f>
        <v>0</v>
      </c>
      <c r="F52" s="20">
        <v>0</v>
      </c>
      <c r="G52" s="20">
        <f>G51/G50</f>
        <v>0</v>
      </c>
      <c r="H52" s="21">
        <f>H51/H50</f>
        <v>0</v>
      </c>
      <c r="I52" s="20">
        <f>I51/I50</f>
        <v>0.039603960396039604</v>
      </c>
      <c r="J52" s="20">
        <v>0</v>
      </c>
      <c r="K52" s="20">
        <v>0</v>
      </c>
      <c r="L52" s="21">
        <f>L51/L50</f>
        <v>0.039603960396039604</v>
      </c>
      <c r="M52" s="19">
        <f>M51/M50</f>
        <v>0.08712262077825485</v>
      </c>
      <c r="N52" s="20">
        <f>N51/N50</f>
        <v>0.0877200949061723</v>
      </c>
      <c r="O52" s="20">
        <f>O51/O50</f>
        <v>0.09862987076085901</v>
      </c>
      <c r="P52" s="9"/>
    </row>
    <row r="53" spans="2:16" ht="12.75">
      <c r="B53" s="16"/>
      <c r="C53" s="6"/>
      <c r="D53" s="6"/>
      <c r="E53" s="7"/>
      <c r="F53" s="7"/>
      <c r="G53" s="7"/>
      <c r="H53" s="8"/>
      <c r="I53" s="7"/>
      <c r="J53" s="7"/>
      <c r="K53" s="7"/>
      <c r="L53" s="8"/>
      <c r="M53" s="6"/>
      <c r="N53" s="7"/>
      <c r="O53" s="7"/>
      <c r="P53" s="9"/>
    </row>
    <row r="54" spans="2:16" ht="12.75">
      <c r="B54" s="16" t="s">
        <v>36</v>
      </c>
      <c r="C54" s="6">
        <v>0</v>
      </c>
      <c r="D54" s="6">
        <v>0</v>
      </c>
      <c r="E54" s="7">
        <v>0</v>
      </c>
      <c r="F54" s="7">
        <v>0</v>
      </c>
      <c r="G54" s="7">
        <v>0</v>
      </c>
      <c r="H54" s="8">
        <v>0</v>
      </c>
      <c r="I54" s="7">
        <v>0</v>
      </c>
      <c r="J54" s="7">
        <v>0</v>
      </c>
      <c r="K54" s="7">
        <v>0</v>
      </c>
      <c r="L54" s="8">
        <v>0</v>
      </c>
      <c r="M54" s="6">
        <v>5753</v>
      </c>
      <c r="N54" s="7">
        <v>5753</v>
      </c>
      <c r="O54" s="7">
        <v>2134</v>
      </c>
      <c r="P54" s="17">
        <f>N54/O54</f>
        <v>2.695876288659794</v>
      </c>
    </row>
    <row r="55" spans="2:16" ht="12.75">
      <c r="B55" s="16" t="s">
        <v>37</v>
      </c>
      <c r="C55" s="6">
        <v>4</v>
      </c>
      <c r="D55" s="6">
        <v>0</v>
      </c>
      <c r="E55" s="7">
        <v>0</v>
      </c>
      <c r="F55" s="7">
        <v>0</v>
      </c>
      <c r="G55" s="7">
        <v>0</v>
      </c>
      <c r="H55" s="8">
        <v>0</v>
      </c>
      <c r="I55" s="7">
        <v>4</v>
      </c>
      <c r="J55" s="7">
        <v>0</v>
      </c>
      <c r="K55" s="7">
        <v>0</v>
      </c>
      <c r="L55" s="8">
        <v>4</v>
      </c>
      <c r="M55" s="6">
        <v>1978</v>
      </c>
      <c r="N55" s="7">
        <v>1974</v>
      </c>
      <c r="O55" s="7">
        <v>911</v>
      </c>
      <c r="P55" s="17">
        <f>N55/O55</f>
        <v>2.1668496158068056</v>
      </c>
    </row>
    <row r="56" spans="2:16" ht="12.75">
      <c r="B56" s="16"/>
      <c r="C56" s="6"/>
      <c r="D56" s="6"/>
      <c r="E56" s="7"/>
      <c r="F56" s="7"/>
      <c r="G56" s="7"/>
      <c r="H56" s="8"/>
      <c r="I56" s="7"/>
      <c r="J56" s="7"/>
      <c r="K56" s="7"/>
      <c r="L56" s="8"/>
      <c r="M56" s="6"/>
      <c r="N56" s="7"/>
      <c r="O56" s="7"/>
      <c r="P56" s="9"/>
    </row>
    <row r="57" spans="2:16" ht="12.75">
      <c r="B57" s="16" t="s">
        <v>38</v>
      </c>
      <c r="C57" s="6">
        <f aca="true" t="shared" si="21" ref="C57:O57">C50-SUM(C54:C55)</f>
        <v>646</v>
      </c>
      <c r="D57" s="6">
        <f t="shared" si="21"/>
        <v>549</v>
      </c>
      <c r="E57" s="7">
        <f t="shared" si="21"/>
        <v>261</v>
      </c>
      <c r="F57" s="7">
        <f t="shared" si="21"/>
        <v>0</v>
      </c>
      <c r="G57" s="7">
        <f t="shared" si="21"/>
        <v>277</v>
      </c>
      <c r="H57" s="8">
        <f t="shared" si="21"/>
        <v>11</v>
      </c>
      <c r="I57" s="7">
        <f t="shared" si="21"/>
        <v>97</v>
      </c>
      <c r="J57" s="7">
        <f t="shared" si="21"/>
        <v>0</v>
      </c>
      <c r="K57" s="7">
        <f t="shared" si="21"/>
        <v>0</v>
      </c>
      <c r="L57" s="8">
        <f t="shared" si="21"/>
        <v>97</v>
      </c>
      <c r="M57" s="6">
        <f t="shared" si="21"/>
        <v>81006</v>
      </c>
      <c r="N57" s="7">
        <f t="shared" si="21"/>
        <v>80360</v>
      </c>
      <c r="O57" s="7">
        <f t="shared" si="21"/>
        <v>27828</v>
      </c>
      <c r="P57" s="17">
        <f>N57/O57</f>
        <v>2.8877389679459537</v>
      </c>
    </row>
    <row r="58" spans="2:16" ht="12.75">
      <c r="B58" s="18" t="s">
        <v>20</v>
      </c>
      <c r="C58" s="19">
        <f>C57/C50</f>
        <v>0.9938461538461538</v>
      </c>
      <c r="D58" s="19">
        <f aca="true" t="shared" si="22" ref="D58:O58">D57/D50</f>
        <v>1</v>
      </c>
      <c r="E58" s="20">
        <f t="shared" si="22"/>
        <v>1</v>
      </c>
      <c r="F58" s="20">
        <v>0</v>
      </c>
      <c r="G58" s="20">
        <f t="shared" si="22"/>
        <v>1</v>
      </c>
      <c r="H58" s="21">
        <f t="shared" si="22"/>
        <v>1</v>
      </c>
      <c r="I58" s="20">
        <f t="shared" si="22"/>
        <v>0.9603960396039604</v>
      </c>
      <c r="J58" s="20">
        <v>0</v>
      </c>
      <c r="K58" s="20">
        <v>0</v>
      </c>
      <c r="L58" s="21">
        <f t="shared" si="22"/>
        <v>0.9603960396039604</v>
      </c>
      <c r="M58" s="19">
        <f t="shared" si="22"/>
        <v>0.9128773792217452</v>
      </c>
      <c r="N58" s="20">
        <f t="shared" si="22"/>
        <v>0.9122799050938277</v>
      </c>
      <c r="O58" s="20">
        <f t="shared" si="22"/>
        <v>0.901370129239141</v>
      </c>
      <c r="P58" s="17"/>
    </row>
    <row r="59" spans="2:16" ht="12.75">
      <c r="B59" s="25"/>
      <c r="C59" s="32"/>
      <c r="D59" s="32"/>
      <c r="E59" s="33"/>
      <c r="F59" s="33"/>
      <c r="G59" s="33"/>
      <c r="H59" s="34"/>
      <c r="I59" s="33"/>
      <c r="J59" s="33"/>
      <c r="K59" s="33"/>
      <c r="L59" s="34"/>
      <c r="M59" s="32"/>
      <c r="N59" s="33"/>
      <c r="O59" s="33"/>
      <c r="P59" s="29"/>
    </row>
    <row r="60" spans="2:16" ht="12.75">
      <c r="B60" s="30" t="s">
        <v>39</v>
      </c>
      <c r="C60" s="22">
        <v>442</v>
      </c>
      <c r="D60" s="22">
        <v>367</v>
      </c>
      <c r="E60" s="23">
        <v>101</v>
      </c>
      <c r="F60" s="23">
        <v>75</v>
      </c>
      <c r="G60" s="23">
        <v>191</v>
      </c>
      <c r="H60" s="24">
        <v>0</v>
      </c>
      <c r="I60" s="23">
        <v>75</v>
      </c>
      <c r="J60" s="23">
        <v>0</v>
      </c>
      <c r="K60" s="23">
        <v>0</v>
      </c>
      <c r="L60" s="24">
        <v>75</v>
      </c>
      <c r="M60" s="22">
        <v>33066</v>
      </c>
      <c r="N60" s="23">
        <v>32624</v>
      </c>
      <c r="O60" s="23">
        <v>12158</v>
      </c>
      <c r="P60" s="31">
        <f>N60/O60</f>
        <v>2.6833360750123374</v>
      </c>
    </row>
    <row r="61" spans="2:16" ht="12.75">
      <c r="B61" s="16" t="s">
        <v>14</v>
      </c>
      <c r="C61" s="6">
        <f>SUM(C64:C73)</f>
        <v>306</v>
      </c>
      <c r="D61" s="6">
        <f aca="true" t="shared" si="23" ref="D61:O61">SUM(D64:D73)</f>
        <v>283</v>
      </c>
      <c r="E61" s="7">
        <f t="shared" si="23"/>
        <v>101</v>
      </c>
      <c r="F61" s="7">
        <f t="shared" si="23"/>
        <v>0</v>
      </c>
      <c r="G61" s="7">
        <f t="shared" si="23"/>
        <v>182</v>
      </c>
      <c r="H61" s="8">
        <f t="shared" si="23"/>
        <v>0</v>
      </c>
      <c r="I61" s="7">
        <f t="shared" si="23"/>
        <v>23</v>
      </c>
      <c r="J61" s="7">
        <f t="shared" si="23"/>
        <v>0</v>
      </c>
      <c r="K61" s="7">
        <f t="shared" si="23"/>
        <v>0</v>
      </c>
      <c r="L61" s="8">
        <f t="shared" si="23"/>
        <v>23</v>
      </c>
      <c r="M61" s="6">
        <f t="shared" si="23"/>
        <v>12192</v>
      </c>
      <c r="N61" s="7">
        <f t="shared" si="23"/>
        <v>11886</v>
      </c>
      <c r="O61" s="7">
        <f t="shared" si="23"/>
        <v>4508</v>
      </c>
      <c r="P61" s="17">
        <f>N61/O61</f>
        <v>2.6366459627329193</v>
      </c>
    </row>
    <row r="62" spans="2:16" ht="12.75">
      <c r="B62" s="18" t="s">
        <v>20</v>
      </c>
      <c r="C62" s="19">
        <f>C61/C60</f>
        <v>0.6923076923076923</v>
      </c>
      <c r="D62" s="19">
        <f>D61/D60</f>
        <v>0.771117166212534</v>
      </c>
      <c r="E62" s="20">
        <f>E61/E60</f>
        <v>1</v>
      </c>
      <c r="F62" s="20">
        <f>F61/F60</f>
        <v>0</v>
      </c>
      <c r="G62" s="20">
        <f>G61/G60</f>
        <v>0.9528795811518325</v>
      </c>
      <c r="H62" s="21">
        <v>0</v>
      </c>
      <c r="I62" s="20">
        <f>I61/I60</f>
        <v>0.30666666666666664</v>
      </c>
      <c r="J62" s="20">
        <v>0</v>
      </c>
      <c r="K62" s="20">
        <v>0</v>
      </c>
      <c r="L62" s="21">
        <f>L61/L60</f>
        <v>0.30666666666666664</v>
      </c>
      <c r="M62" s="19">
        <f>M61/M60</f>
        <v>0.3687171112320813</v>
      </c>
      <c r="N62" s="20">
        <f>N61/N60</f>
        <v>0.36433300637567434</v>
      </c>
      <c r="O62" s="20">
        <f>O61/O60</f>
        <v>0.3707846685310084</v>
      </c>
      <c r="P62" s="9"/>
    </row>
    <row r="63" spans="2:16" ht="12.75">
      <c r="B63" s="16"/>
      <c r="C63" s="6"/>
      <c r="D63" s="6"/>
      <c r="E63" s="7"/>
      <c r="F63" s="7"/>
      <c r="G63" s="7"/>
      <c r="H63" s="8"/>
      <c r="I63" s="7"/>
      <c r="J63" s="7"/>
      <c r="K63" s="7"/>
      <c r="L63" s="8"/>
      <c r="M63" s="6"/>
      <c r="N63" s="7"/>
      <c r="O63" s="7"/>
      <c r="P63" s="9"/>
    </row>
    <row r="64" spans="2:16" ht="12.75">
      <c r="B64" s="16" t="s">
        <v>40</v>
      </c>
      <c r="C64" s="6">
        <v>303</v>
      </c>
      <c r="D64" s="6">
        <v>283</v>
      </c>
      <c r="E64" s="7">
        <v>101</v>
      </c>
      <c r="F64" s="7">
        <v>0</v>
      </c>
      <c r="G64" s="7">
        <v>182</v>
      </c>
      <c r="H64" s="8">
        <v>0</v>
      </c>
      <c r="I64" s="7">
        <v>20</v>
      </c>
      <c r="J64" s="7">
        <v>0</v>
      </c>
      <c r="K64" s="7">
        <v>0</v>
      </c>
      <c r="L64" s="8">
        <v>20</v>
      </c>
      <c r="M64" s="6">
        <v>4418</v>
      </c>
      <c r="N64" s="7">
        <v>4115</v>
      </c>
      <c r="O64" s="7">
        <v>1606</v>
      </c>
      <c r="P64" s="17">
        <f aca="true" t="shared" si="24" ref="P64:P72">N64/O64</f>
        <v>2.562266500622665</v>
      </c>
    </row>
    <row r="65" spans="2:16" ht="12.75">
      <c r="B65" s="16" t="s">
        <v>41</v>
      </c>
      <c r="C65" s="6">
        <v>0</v>
      </c>
      <c r="D65" s="6">
        <v>0</v>
      </c>
      <c r="E65" s="7">
        <v>0</v>
      </c>
      <c r="F65" s="7">
        <v>0</v>
      </c>
      <c r="G65" s="7">
        <v>0</v>
      </c>
      <c r="H65" s="8">
        <v>0</v>
      </c>
      <c r="I65" s="7">
        <v>0</v>
      </c>
      <c r="J65" s="7">
        <v>0</v>
      </c>
      <c r="K65" s="7">
        <v>0</v>
      </c>
      <c r="L65" s="8">
        <v>0</v>
      </c>
      <c r="M65" s="6">
        <v>2739</v>
      </c>
      <c r="N65" s="7">
        <v>2739</v>
      </c>
      <c r="O65" s="7">
        <v>1081</v>
      </c>
      <c r="P65" s="17">
        <f t="shared" si="24"/>
        <v>2.533765032377428</v>
      </c>
    </row>
    <row r="66" spans="2:16" ht="12.75">
      <c r="B66" s="16" t="s">
        <v>42</v>
      </c>
      <c r="C66" s="6">
        <v>0</v>
      </c>
      <c r="D66" s="6">
        <v>0</v>
      </c>
      <c r="E66" s="7">
        <v>0</v>
      </c>
      <c r="F66" s="7">
        <v>0</v>
      </c>
      <c r="G66" s="7">
        <v>0</v>
      </c>
      <c r="H66" s="8">
        <v>0</v>
      </c>
      <c r="I66" s="7">
        <v>0</v>
      </c>
      <c r="J66" s="7">
        <v>0</v>
      </c>
      <c r="K66" s="7">
        <v>0</v>
      </c>
      <c r="L66" s="8">
        <v>0</v>
      </c>
      <c r="M66" s="6">
        <v>246</v>
      </c>
      <c r="N66" s="7">
        <v>246</v>
      </c>
      <c r="O66" s="7">
        <v>87</v>
      </c>
      <c r="P66" s="17">
        <f t="shared" si="24"/>
        <v>2.8275862068965516</v>
      </c>
    </row>
    <row r="67" spans="2:16" ht="12.75">
      <c r="B67" s="16" t="s">
        <v>43</v>
      </c>
      <c r="C67" s="6">
        <v>3</v>
      </c>
      <c r="D67" s="6">
        <v>0</v>
      </c>
      <c r="E67" s="7">
        <v>0</v>
      </c>
      <c r="F67" s="7">
        <v>0</v>
      </c>
      <c r="G67" s="7">
        <v>0</v>
      </c>
      <c r="H67" s="8">
        <v>0</v>
      </c>
      <c r="I67" s="7">
        <v>3</v>
      </c>
      <c r="J67" s="7">
        <v>0</v>
      </c>
      <c r="K67" s="7">
        <v>0</v>
      </c>
      <c r="L67" s="8">
        <v>3</v>
      </c>
      <c r="M67" s="6">
        <v>1931</v>
      </c>
      <c r="N67" s="7">
        <v>1928</v>
      </c>
      <c r="O67" s="7">
        <v>703</v>
      </c>
      <c r="P67" s="17">
        <f t="shared" si="24"/>
        <v>2.7425320056899003</v>
      </c>
    </row>
    <row r="68" spans="2:16" ht="12.75">
      <c r="B68" s="16" t="s">
        <v>44</v>
      </c>
      <c r="C68" s="6">
        <v>0</v>
      </c>
      <c r="D68" s="6">
        <v>0</v>
      </c>
      <c r="E68" s="7">
        <v>0</v>
      </c>
      <c r="F68" s="7">
        <v>0</v>
      </c>
      <c r="G68" s="7">
        <v>0</v>
      </c>
      <c r="H68" s="8">
        <v>0</v>
      </c>
      <c r="I68" s="7">
        <v>0</v>
      </c>
      <c r="J68" s="7">
        <v>0</v>
      </c>
      <c r="K68" s="7">
        <v>0</v>
      </c>
      <c r="L68" s="8">
        <v>0</v>
      </c>
      <c r="M68" s="6">
        <v>146</v>
      </c>
      <c r="N68" s="7">
        <v>146</v>
      </c>
      <c r="O68" s="7">
        <v>44</v>
      </c>
      <c r="P68" s="17">
        <f t="shared" si="24"/>
        <v>3.3181818181818183</v>
      </c>
    </row>
    <row r="69" spans="2:16" ht="12.75">
      <c r="B69" s="16" t="s">
        <v>45</v>
      </c>
      <c r="C69" s="6">
        <v>0</v>
      </c>
      <c r="D69" s="6">
        <v>0</v>
      </c>
      <c r="E69" s="7">
        <v>0</v>
      </c>
      <c r="F69" s="7">
        <v>0</v>
      </c>
      <c r="G69" s="7">
        <v>0</v>
      </c>
      <c r="H69" s="8">
        <v>0</v>
      </c>
      <c r="I69" s="7">
        <v>0</v>
      </c>
      <c r="J69" s="7">
        <v>0</v>
      </c>
      <c r="K69" s="7">
        <v>0</v>
      </c>
      <c r="L69" s="8">
        <v>0</v>
      </c>
      <c r="M69" s="6">
        <v>161</v>
      </c>
      <c r="N69" s="7">
        <v>161</v>
      </c>
      <c r="O69" s="7">
        <v>68</v>
      </c>
      <c r="P69" s="17">
        <f t="shared" si="24"/>
        <v>2.3676470588235294</v>
      </c>
    </row>
    <row r="70" spans="2:16" ht="12.75">
      <c r="B70" s="16" t="s">
        <v>46</v>
      </c>
      <c r="C70" s="6">
        <v>0</v>
      </c>
      <c r="D70" s="6">
        <v>0</v>
      </c>
      <c r="E70" s="7">
        <v>0</v>
      </c>
      <c r="F70" s="7">
        <v>0</v>
      </c>
      <c r="G70" s="7">
        <v>0</v>
      </c>
      <c r="H70" s="8">
        <v>0</v>
      </c>
      <c r="I70" s="7">
        <v>0</v>
      </c>
      <c r="J70" s="7">
        <v>0</v>
      </c>
      <c r="K70" s="7">
        <v>0</v>
      </c>
      <c r="L70" s="8">
        <v>0</v>
      </c>
      <c r="M70" s="6">
        <v>141</v>
      </c>
      <c r="N70" s="7">
        <v>141</v>
      </c>
      <c r="O70" s="7">
        <v>36</v>
      </c>
      <c r="P70" s="17">
        <f t="shared" si="24"/>
        <v>3.9166666666666665</v>
      </c>
    </row>
    <row r="71" spans="2:16" ht="12.75">
      <c r="B71" s="16" t="s">
        <v>47</v>
      </c>
      <c r="C71" s="6">
        <v>0</v>
      </c>
      <c r="D71" s="6">
        <v>0</v>
      </c>
      <c r="E71" s="7">
        <v>0</v>
      </c>
      <c r="F71" s="7">
        <v>0</v>
      </c>
      <c r="G71" s="7">
        <v>0</v>
      </c>
      <c r="H71" s="8">
        <v>0</v>
      </c>
      <c r="I71" s="7">
        <v>0</v>
      </c>
      <c r="J71" s="7">
        <v>0</v>
      </c>
      <c r="K71" s="7">
        <v>0</v>
      </c>
      <c r="L71" s="8">
        <v>0</v>
      </c>
      <c r="M71" s="6">
        <v>719</v>
      </c>
      <c r="N71" s="7">
        <v>719</v>
      </c>
      <c r="O71" s="7">
        <v>264</v>
      </c>
      <c r="P71" s="17">
        <f t="shared" si="24"/>
        <v>2.7234848484848486</v>
      </c>
    </row>
    <row r="72" spans="2:16" ht="12.75">
      <c r="B72" s="16" t="s">
        <v>48</v>
      </c>
      <c r="C72" s="6">
        <v>0</v>
      </c>
      <c r="D72" s="6">
        <v>0</v>
      </c>
      <c r="E72" s="7">
        <v>0</v>
      </c>
      <c r="F72" s="7">
        <v>0</v>
      </c>
      <c r="G72" s="7">
        <v>0</v>
      </c>
      <c r="H72" s="8">
        <v>0</v>
      </c>
      <c r="I72" s="7">
        <v>0</v>
      </c>
      <c r="J72" s="7">
        <v>0</v>
      </c>
      <c r="K72" s="7">
        <v>0</v>
      </c>
      <c r="L72" s="8">
        <v>0</v>
      </c>
      <c r="M72" s="6">
        <v>1639</v>
      </c>
      <c r="N72" s="7">
        <v>1639</v>
      </c>
      <c r="O72" s="7">
        <v>604</v>
      </c>
      <c r="P72" s="17">
        <f t="shared" si="24"/>
        <v>2.7135761589403975</v>
      </c>
    </row>
    <row r="73" spans="2:16" ht="12.75">
      <c r="B73" s="16" t="s">
        <v>49</v>
      </c>
      <c r="C73" s="6">
        <v>0</v>
      </c>
      <c r="D73" s="6">
        <v>0</v>
      </c>
      <c r="E73" s="7">
        <v>0</v>
      </c>
      <c r="F73" s="7">
        <v>0</v>
      </c>
      <c r="G73" s="7">
        <v>0</v>
      </c>
      <c r="H73" s="8">
        <v>0</v>
      </c>
      <c r="I73" s="7">
        <v>0</v>
      </c>
      <c r="J73" s="7">
        <v>0</v>
      </c>
      <c r="K73" s="7">
        <v>0</v>
      </c>
      <c r="L73" s="8">
        <v>0</v>
      </c>
      <c r="M73" s="6">
        <v>52</v>
      </c>
      <c r="N73" s="7">
        <v>52</v>
      </c>
      <c r="O73" s="7">
        <v>15</v>
      </c>
      <c r="P73" s="17">
        <f>N73/O73</f>
        <v>3.466666666666667</v>
      </c>
    </row>
    <row r="74" spans="2:16" ht="12.75">
      <c r="B74" s="16"/>
      <c r="C74" s="6"/>
      <c r="D74" s="6"/>
      <c r="E74" s="7"/>
      <c r="F74" s="7"/>
      <c r="G74" s="7"/>
      <c r="H74" s="8"/>
      <c r="I74" s="7"/>
      <c r="J74" s="7"/>
      <c r="K74" s="7"/>
      <c r="L74" s="8"/>
      <c r="M74" s="6"/>
      <c r="N74" s="7"/>
      <c r="O74" s="7"/>
      <c r="P74" s="9"/>
    </row>
    <row r="75" spans="2:16" ht="12.75">
      <c r="B75" s="16" t="s">
        <v>50</v>
      </c>
      <c r="C75" s="6">
        <f aca="true" t="shared" si="25" ref="C75:O75">C60-SUM(C64:C73)</f>
        <v>136</v>
      </c>
      <c r="D75" s="6">
        <f t="shared" si="25"/>
        <v>84</v>
      </c>
      <c r="E75" s="7">
        <f t="shared" si="25"/>
        <v>0</v>
      </c>
      <c r="F75" s="7">
        <f t="shared" si="25"/>
        <v>75</v>
      </c>
      <c r="G75" s="7">
        <f t="shared" si="25"/>
        <v>9</v>
      </c>
      <c r="H75" s="8">
        <f t="shared" si="25"/>
        <v>0</v>
      </c>
      <c r="I75" s="7">
        <f t="shared" si="25"/>
        <v>52</v>
      </c>
      <c r="J75" s="7">
        <f t="shared" si="25"/>
        <v>0</v>
      </c>
      <c r="K75" s="7">
        <f t="shared" si="25"/>
        <v>0</v>
      </c>
      <c r="L75" s="8">
        <f t="shared" si="25"/>
        <v>52</v>
      </c>
      <c r="M75" s="6">
        <f t="shared" si="25"/>
        <v>20874</v>
      </c>
      <c r="N75" s="7">
        <f t="shared" si="25"/>
        <v>20738</v>
      </c>
      <c r="O75" s="7">
        <f t="shared" si="25"/>
        <v>7650</v>
      </c>
      <c r="P75" s="17">
        <f>N75/O75</f>
        <v>2.710849673202614</v>
      </c>
    </row>
    <row r="76" spans="2:16" ht="12.75">
      <c r="B76" s="18" t="s">
        <v>20</v>
      </c>
      <c r="C76" s="19">
        <f>C75/C60</f>
        <v>0.3076923076923077</v>
      </c>
      <c r="D76" s="19">
        <f aca="true" t="shared" si="26" ref="D76:O76">D75/D60</f>
        <v>0.22888283378746593</v>
      </c>
      <c r="E76" s="20">
        <f t="shared" si="26"/>
        <v>0</v>
      </c>
      <c r="F76" s="20">
        <f t="shared" si="26"/>
        <v>1</v>
      </c>
      <c r="G76" s="20">
        <f t="shared" si="26"/>
        <v>0.04712041884816754</v>
      </c>
      <c r="H76" s="21">
        <v>0</v>
      </c>
      <c r="I76" s="20">
        <f t="shared" si="26"/>
        <v>0.6933333333333334</v>
      </c>
      <c r="J76" s="20">
        <v>0</v>
      </c>
      <c r="K76" s="20">
        <v>0</v>
      </c>
      <c r="L76" s="21">
        <f t="shared" si="26"/>
        <v>0.6933333333333334</v>
      </c>
      <c r="M76" s="19">
        <f t="shared" si="26"/>
        <v>0.6312828887679187</v>
      </c>
      <c r="N76" s="20">
        <f t="shared" si="26"/>
        <v>0.6356669936243257</v>
      </c>
      <c r="O76" s="20">
        <f t="shared" si="26"/>
        <v>0.6292153314689916</v>
      </c>
      <c r="P76" s="17"/>
    </row>
    <row r="77" spans="2:16" ht="12.75">
      <c r="B77" s="16"/>
      <c r="C77" s="6"/>
      <c r="D77" s="6"/>
      <c r="E77" s="7"/>
      <c r="F77" s="7"/>
      <c r="G77" s="7"/>
      <c r="H77" s="8"/>
      <c r="I77" s="7"/>
      <c r="J77" s="7"/>
      <c r="K77" s="7"/>
      <c r="L77" s="8"/>
      <c r="M77" s="6"/>
      <c r="N77" s="7"/>
      <c r="O77" s="7"/>
      <c r="P77" s="17"/>
    </row>
    <row r="78" spans="2:16" ht="12.75">
      <c r="B78" s="10" t="s">
        <v>51</v>
      </c>
      <c r="C78" s="11">
        <v>3319</v>
      </c>
      <c r="D78" s="11">
        <v>1966</v>
      </c>
      <c r="E78" s="12">
        <v>748</v>
      </c>
      <c r="F78" s="12">
        <v>45</v>
      </c>
      <c r="G78" s="12">
        <v>919</v>
      </c>
      <c r="H78" s="13">
        <v>254</v>
      </c>
      <c r="I78" s="12">
        <v>1353</v>
      </c>
      <c r="J78" s="12">
        <v>1059</v>
      </c>
      <c r="K78" s="12">
        <v>0</v>
      </c>
      <c r="L78" s="13">
        <v>294</v>
      </c>
      <c r="M78" s="11">
        <v>167134</v>
      </c>
      <c r="N78" s="12">
        <v>163815</v>
      </c>
      <c r="O78" s="12">
        <v>59786</v>
      </c>
      <c r="P78" s="14">
        <f>N78/O78</f>
        <v>2.7400227478004884</v>
      </c>
    </row>
    <row r="79" spans="2:16" ht="12.75">
      <c r="B79" s="16" t="s">
        <v>14</v>
      </c>
      <c r="C79" s="6">
        <f>SUM(C82:C89)</f>
        <v>2305</v>
      </c>
      <c r="D79" s="6">
        <f aca="true" t="shared" si="27" ref="D79:O79">SUM(D82:D89)</f>
        <v>1162</v>
      </c>
      <c r="E79" s="7">
        <f t="shared" si="27"/>
        <v>728</v>
      </c>
      <c r="F79" s="7">
        <f t="shared" si="27"/>
        <v>0</v>
      </c>
      <c r="G79" s="7">
        <f t="shared" si="27"/>
        <v>427</v>
      </c>
      <c r="H79" s="8">
        <f t="shared" si="27"/>
        <v>7</v>
      </c>
      <c r="I79" s="7">
        <f t="shared" si="27"/>
        <v>1143</v>
      </c>
      <c r="J79" s="7">
        <f t="shared" si="27"/>
        <v>1059</v>
      </c>
      <c r="K79" s="7">
        <f t="shared" si="27"/>
        <v>0</v>
      </c>
      <c r="L79" s="8">
        <f t="shared" si="27"/>
        <v>84</v>
      </c>
      <c r="M79" s="6">
        <f t="shared" si="27"/>
        <v>48759</v>
      </c>
      <c r="N79" s="7">
        <f t="shared" si="27"/>
        <v>46454</v>
      </c>
      <c r="O79" s="7">
        <f t="shared" si="27"/>
        <v>17891</v>
      </c>
      <c r="P79" s="17">
        <f>N79/O79</f>
        <v>2.596501034039461</v>
      </c>
    </row>
    <row r="80" spans="2:16" ht="12.75">
      <c r="B80" s="18" t="s">
        <v>20</v>
      </c>
      <c r="C80" s="19">
        <f aca="true" t="shared" si="28" ref="C80:J80">C79/C78</f>
        <v>0.6944862910515215</v>
      </c>
      <c r="D80" s="19">
        <f t="shared" si="28"/>
        <v>0.5910478128179044</v>
      </c>
      <c r="E80" s="20">
        <f t="shared" si="28"/>
        <v>0.9732620320855615</v>
      </c>
      <c r="F80" s="20">
        <f t="shared" si="28"/>
        <v>0</v>
      </c>
      <c r="G80" s="20">
        <f t="shared" si="28"/>
        <v>0.4646354733405876</v>
      </c>
      <c r="H80" s="21">
        <f t="shared" si="28"/>
        <v>0.027559055118110236</v>
      </c>
      <c r="I80" s="20">
        <f t="shared" si="28"/>
        <v>0.844789356984479</v>
      </c>
      <c r="J80" s="20">
        <f t="shared" si="28"/>
        <v>1</v>
      </c>
      <c r="K80" s="20">
        <v>0</v>
      </c>
      <c r="L80" s="21">
        <f>L79/L78</f>
        <v>0.2857142857142857</v>
      </c>
      <c r="M80" s="19">
        <f>M79/M78</f>
        <v>0.2917359723335767</v>
      </c>
      <c r="N80" s="20">
        <f>N79/N78</f>
        <v>0.2835759851051491</v>
      </c>
      <c r="O80" s="20">
        <f>O79/O78</f>
        <v>0.2992506606897936</v>
      </c>
      <c r="P80" s="9"/>
    </row>
    <row r="81" spans="2:16" ht="12.75">
      <c r="B81" s="16"/>
      <c r="C81" s="6"/>
      <c r="D81" s="6"/>
      <c r="E81" s="7"/>
      <c r="F81" s="7"/>
      <c r="G81" s="7"/>
      <c r="H81" s="8"/>
      <c r="I81" s="7"/>
      <c r="J81" s="7"/>
      <c r="K81" s="7"/>
      <c r="L81" s="8"/>
      <c r="M81" s="6"/>
      <c r="N81" s="7"/>
      <c r="O81" s="7"/>
      <c r="P81" s="9"/>
    </row>
    <row r="82" spans="2:16" ht="12.75">
      <c r="B82" s="16" t="s">
        <v>52</v>
      </c>
      <c r="C82" s="6">
        <v>0</v>
      </c>
      <c r="D82" s="6">
        <v>0</v>
      </c>
      <c r="E82" s="7">
        <v>0</v>
      </c>
      <c r="F82" s="7">
        <v>0</v>
      </c>
      <c r="G82" s="7">
        <v>0</v>
      </c>
      <c r="H82" s="8">
        <v>0</v>
      </c>
      <c r="I82" s="7">
        <v>0</v>
      </c>
      <c r="J82" s="7">
        <v>0</v>
      </c>
      <c r="K82" s="7">
        <v>0</v>
      </c>
      <c r="L82" s="8">
        <v>0</v>
      </c>
      <c r="M82" s="6">
        <v>6323</v>
      </c>
      <c r="N82" s="7">
        <v>6323</v>
      </c>
      <c r="O82" s="7">
        <v>2415</v>
      </c>
      <c r="P82" s="17">
        <f aca="true" t="shared" si="29" ref="P82:P89">N82/O82</f>
        <v>2.6182194616977226</v>
      </c>
    </row>
    <row r="83" spans="2:16" ht="12.75">
      <c r="B83" s="16" t="s">
        <v>53</v>
      </c>
      <c r="C83" s="6">
        <v>104</v>
      </c>
      <c r="D83" s="6">
        <v>104</v>
      </c>
      <c r="E83" s="7">
        <v>0</v>
      </c>
      <c r="F83" s="7">
        <v>0</v>
      </c>
      <c r="G83" s="7">
        <v>104</v>
      </c>
      <c r="H83" s="8">
        <v>0</v>
      </c>
      <c r="I83" s="7">
        <v>0</v>
      </c>
      <c r="J83" s="7">
        <v>0</v>
      </c>
      <c r="K83" s="7">
        <v>0</v>
      </c>
      <c r="L83" s="8">
        <v>0</v>
      </c>
      <c r="M83" s="6">
        <v>4808</v>
      </c>
      <c r="N83" s="7">
        <v>4704</v>
      </c>
      <c r="O83" s="7">
        <v>1632</v>
      </c>
      <c r="P83" s="17">
        <f t="shared" si="29"/>
        <v>2.8823529411764706</v>
      </c>
    </row>
    <row r="84" spans="2:16" ht="12.75">
      <c r="B84" s="16" t="s">
        <v>54</v>
      </c>
      <c r="C84" s="6">
        <v>60</v>
      </c>
      <c r="D84" s="6">
        <v>60</v>
      </c>
      <c r="E84" s="7">
        <v>0</v>
      </c>
      <c r="F84" s="7">
        <v>0</v>
      </c>
      <c r="G84" s="7">
        <v>60</v>
      </c>
      <c r="H84" s="8">
        <v>0</v>
      </c>
      <c r="I84" s="7">
        <v>0</v>
      </c>
      <c r="J84" s="7">
        <v>0</v>
      </c>
      <c r="K84" s="7">
        <v>0</v>
      </c>
      <c r="L84" s="8">
        <v>0</v>
      </c>
      <c r="M84" s="6">
        <v>5503</v>
      </c>
      <c r="N84" s="7">
        <v>5443</v>
      </c>
      <c r="O84" s="7">
        <v>1920</v>
      </c>
      <c r="P84" s="17">
        <f t="shared" si="29"/>
        <v>2.8348958333333334</v>
      </c>
    </row>
    <row r="85" spans="2:16" ht="12.75">
      <c r="B85" s="16" t="s">
        <v>55</v>
      </c>
      <c r="C85" s="6">
        <v>0</v>
      </c>
      <c r="D85" s="6">
        <v>0</v>
      </c>
      <c r="E85" s="7">
        <v>0</v>
      </c>
      <c r="F85" s="7">
        <v>0</v>
      </c>
      <c r="G85" s="7">
        <v>0</v>
      </c>
      <c r="H85" s="8">
        <v>0</v>
      </c>
      <c r="I85" s="7">
        <v>0</v>
      </c>
      <c r="J85" s="7">
        <v>0</v>
      </c>
      <c r="K85" s="7">
        <v>0</v>
      </c>
      <c r="L85" s="8">
        <v>0</v>
      </c>
      <c r="M85" s="6">
        <v>1396</v>
      </c>
      <c r="N85" s="7">
        <v>1396</v>
      </c>
      <c r="O85" s="7">
        <v>526</v>
      </c>
      <c r="P85" s="17">
        <f t="shared" si="29"/>
        <v>2.653992395437262</v>
      </c>
    </row>
    <row r="86" spans="2:16" ht="12.75">
      <c r="B86" s="16" t="s">
        <v>56</v>
      </c>
      <c r="C86" s="6">
        <v>609</v>
      </c>
      <c r="D86" s="6">
        <v>604</v>
      </c>
      <c r="E86" s="7">
        <v>494</v>
      </c>
      <c r="F86" s="7">
        <v>0</v>
      </c>
      <c r="G86" s="7">
        <v>110</v>
      </c>
      <c r="H86" s="8">
        <v>0</v>
      </c>
      <c r="I86" s="7">
        <v>5</v>
      </c>
      <c r="J86" s="7">
        <v>0</v>
      </c>
      <c r="K86" s="7">
        <v>0</v>
      </c>
      <c r="L86" s="8">
        <v>5</v>
      </c>
      <c r="M86" s="6">
        <v>4436</v>
      </c>
      <c r="N86" s="7">
        <v>3827</v>
      </c>
      <c r="O86" s="7">
        <v>1409</v>
      </c>
      <c r="P86" s="17">
        <f t="shared" si="29"/>
        <v>2.71611071682044</v>
      </c>
    </row>
    <row r="87" spans="2:16" ht="12.75">
      <c r="B87" s="16" t="s">
        <v>57</v>
      </c>
      <c r="C87" s="6">
        <v>58</v>
      </c>
      <c r="D87" s="6">
        <v>58</v>
      </c>
      <c r="E87" s="7">
        <v>0</v>
      </c>
      <c r="F87" s="7">
        <v>0</v>
      </c>
      <c r="G87" s="7">
        <v>58</v>
      </c>
      <c r="H87" s="8">
        <v>0</v>
      </c>
      <c r="I87" s="7">
        <v>0</v>
      </c>
      <c r="J87" s="7">
        <v>0</v>
      </c>
      <c r="K87" s="7">
        <v>0</v>
      </c>
      <c r="L87" s="8">
        <v>0</v>
      </c>
      <c r="M87" s="6">
        <v>6728</v>
      </c>
      <c r="N87" s="7">
        <v>6670</v>
      </c>
      <c r="O87" s="7">
        <v>2434</v>
      </c>
      <c r="P87" s="17">
        <f t="shared" si="29"/>
        <v>2.7403451109285126</v>
      </c>
    </row>
    <row r="88" spans="2:16" ht="12.75">
      <c r="B88" s="16" t="s">
        <v>58</v>
      </c>
      <c r="C88" s="6">
        <v>0</v>
      </c>
      <c r="D88" s="6">
        <v>0</v>
      </c>
      <c r="E88" s="7">
        <v>0</v>
      </c>
      <c r="F88" s="7">
        <v>0</v>
      </c>
      <c r="G88" s="7">
        <v>0</v>
      </c>
      <c r="H88" s="8">
        <v>0</v>
      </c>
      <c r="I88" s="7">
        <v>0</v>
      </c>
      <c r="J88" s="7">
        <v>0</v>
      </c>
      <c r="K88" s="7">
        <v>0</v>
      </c>
      <c r="L88" s="8">
        <v>0</v>
      </c>
      <c r="M88" s="6">
        <v>975</v>
      </c>
      <c r="N88" s="7">
        <v>975</v>
      </c>
      <c r="O88" s="7">
        <v>394</v>
      </c>
      <c r="P88" s="17">
        <f t="shared" si="29"/>
        <v>2.4746192893401013</v>
      </c>
    </row>
    <row r="89" spans="2:16" ht="12.75">
      <c r="B89" s="16" t="s">
        <v>59</v>
      </c>
      <c r="C89" s="6">
        <v>1474</v>
      </c>
      <c r="D89" s="6">
        <v>336</v>
      </c>
      <c r="E89" s="7">
        <v>234</v>
      </c>
      <c r="F89" s="7">
        <v>0</v>
      </c>
      <c r="G89" s="7">
        <v>95</v>
      </c>
      <c r="H89" s="8">
        <v>7</v>
      </c>
      <c r="I89" s="7">
        <v>1138</v>
      </c>
      <c r="J89" s="7">
        <v>1059</v>
      </c>
      <c r="K89" s="7">
        <v>0</v>
      </c>
      <c r="L89" s="8">
        <v>79</v>
      </c>
      <c r="M89" s="6">
        <v>18590</v>
      </c>
      <c r="N89" s="7">
        <v>17116</v>
      </c>
      <c r="O89" s="7">
        <v>7161</v>
      </c>
      <c r="P89" s="17">
        <f t="shared" si="29"/>
        <v>2.3901689708141323</v>
      </c>
    </row>
    <row r="90" spans="2:16" ht="12.75">
      <c r="B90" s="16"/>
      <c r="C90" s="6"/>
      <c r="D90" s="6"/>
      <c r="E90" s="7"/>
      <c r="F90" s="7"/>
      <c r="G90" s="7"/>
      <c r="H90" s="8"/>
      <c r="I90" s="7"/>
      <c r="J90" s="7"/>
      <c r="K90" s="7"/>
      <c r="L90" s="8"/>
      <c r="M90" s="6"/>
      <c r="N90" s="7"/>
      <c r="O90" s="7"/>
      <c r="P90" s="9"/>
    </row>
    <row r="91" spans="2:16" ht="12.75">
      <c r="B91" s="16" t="s">
        <v>60</v>
      </c>
      <c r="C91" s="6">
        <f aca="true" t="shared" si="30" ref="C91:O91">C78-SUM(C82:C89)</f>
        <v>1014</v>
      </c>
      <c r="D91" s="6">
        <f t="shared" si="30"/>
        <v>804</v>
      </c>
      <c r="E91" s="7">
        <f t="shared" si="30"/>
        <v>20</v>
      </c>
      <c r="F91" s="7">
        <f t="shared" si="30"/>
        <v>45</v>
      </c>
      <c r="G91" s="7">
        <f t="shared" si="30"/>
        <v>492</v>
      </c>
      <c r="H91" s="8">
        <f t="shared" si="30"/>
        <v>247</v>
      </c>
      <c r="I91" s="7">
        <f t="shared" si="30"/>
        <v>210</v>
      </c>
      <c r="J91" s="7">
        <f t="shared" si="30"/>
        <v>0</v>
      </c>
      <c r="K91" s="7">
        <f t="shared" si="30"/>
        <v>0</v>
      </c>
      <c r="L91" s="8">
        <f t="shared" si="30"/>
        <v>210</v>
      </c>
      <c r="M91" s="6">
        <f t="shared" si="30"/>
        <v>118375</v>
      </c>
      <c r="N91" s="7">
        <f t="shared" si="30"/>
        <v>117361</v>
      </c>
      <c r="O91" s="7">
        <f t="shared" si="30"/>
        <v>41895</v>
      </c>
      <c r="P91" s="17">
        <f>N91/O91</f>
        <v>2.801312805824084</v>
      </c>
    </row>
    <row r="92" spans="2:16" ht="12.75">
      <c r="B92" s="18" t="s">
        <v>20</v>
      </c>
      <c r="C92" s="19">
        <f>C91/C78</f>
        <v>0.30551370894847846</v>
      </c>
      <c r="D92" s="19">
        <f aca="true" t="shared" si="31" ref="D92:O92">D91/D78</f>
        <v>0.40895218718209564</v>
      </c>
      <c r="E92" s="20">
        <f t="shared" si="31"/>
        <v>0.026737967914438502</v>
      </c>
      <c r="F92" s="20">
        <f t="shared" si="31"/>
        <v>1</v>
      </c>
      <c r="G92" s="20">
        <f t="shared" si="31"/>
        <v>0.5353645266594124</v>
      </c>
      <c r="H92" s="21">
        <f t="shared" si="31"/>
        <v>0.9724409448818898</v>
      </c>
      <c r="I92" s="20">
        <f t="shared" si="31"/>
        <v>0.15521064301552107</v>
      </c>
      <c r="J92" s="20">
        <f t="shared" si="31"/>
        <v>0</v>
      </c>
      <c r="K92" s="20">
        <v>0</v>
      </c>
      <c r="L92" s="21">
        <f t="shared" si="31"/>
        <v>0.7142857142857143</v>
      </c>
      <c r="M92" s="19">
        <f t="shared" si="31"/>
        <v>0.7082640276664234</v>
      </c>
      <c r="N92" s="20">
        <f t="shared" si="31"/>
        <v>0.7164240148948509</v>
      </c>
      <c r="O92" s="20">
        <f t="shared" si="31"/>
        <v>0.7007493393102064</v>
      </c>
      <c r="P92" s="17"/>
    </row>
    <row r="93" spans="2:16" ht="12.75">
      <c r="B93" s="25"/>
      <c r="C93" s="32"/>
      <c r="D93" s="32"/>
      <c r="E93" s="33"/>
      <c r="F93" s="33"/>
      <c r="G93" s="33"/>
      <c r="H93" s="34"/>
      <c r="I93" s="33"/>
      <c r="J93" s="33"/>
      <c r="K93" s="33"/>
      <c r="L93" s="34"/>
      <c r="M93" s="32"/>
      <c r="N93" s="33"/>
      <c r="O93" s="33"/>
      <c r="P93" s="29"/>
    </row>
    <row r="94" spans="2:16" ht="12.75">
      <c r="B94" s="30" t="s">
        <v>61</v>
      </c>
      <c r="C94" s="22">
        <v>1551</v>
      </c>
      <c r="D94" s="22">
        <v>947</v>
      </c>
      <c r="E94" s="23">
        <v>289</v>
      </c>
      <c r="F94" s="23">
        <v>28</v>
      </c>
      <c r="G94" s="23">
        <v>613</v>
      </c>
      <c r="H94" s="24">
        <v>17</v>
      </c>
      <c r="I94" s="23">
        <v>604</v>
      </c>
      <c r="J94" s="23">
        <v>2</v>
      </c>
      <c r="K94" s="23">
        <v>0</v>
      </c>
      <c r="L94" s="24">
        <v>602</v>
      </c>
      <c r="M94" s="22">
        <v>101108</v>
      </c>
      <c r="N94" s="23">
        <v>99557</v>
      </c>
      <c r="O94" s="23">
        <v>36867</v>
      </c>
      <c r="P94" s="31">
        <f>N94/O94</f>
        <v>2.700436704912252</v>
      </c>
    </row>
    <row r="95" spans="2:16" ht="12.75">
      <c r="B95" s="16" t="s">
        <v>14</v>
      </c>
      <c r="C95" s="6">
        <f>SUM(C98:C105)</f>
        <v>722</v>
      </c>
      <c r="D95" s="6">
        <f aca="true" t="shared" si="32" ref="D95:O95">SUM(D98:D105)</f>
        <v>540</v>
      </c>
      <c r="E95" s="7">
        <f t="shared" si="32"/>
        <v>230</v>
      </c>
      <c r="F95" s="7">
        <f t="shared" si="32"/>
        <v>17</v>
      </c>
      <c r="G95" s="7">
        <f t="shared" si="32"/>
        <v>276</v>
      </c>
      <c r="H95" s="8">
        <f t="shared" si="32"/>
        <v>17</v>
      </c>
      <c r="I95" s="7">
        <f t="shared" si="32"/>
        <v>182</v>
      </c>
      <c r="J95" s="7">
        <f t="shared" si="32"/>
        <v>0</v>
      </c>
      <c r="K95" s="7">
        <f t="shared" si="32"/>
        <v>0</v>
      </c>
      <c r="L95" s="8">
        <f t="shared" si="32"/>
        <v>182</v>
      </c>
      <c r="M95" s="6">
        <f t="shared" si="32"/>
        <v>29329</v>
      </c>
      <c r="N95" s="7">
        <f t="shared" si="32"/>
        <v>28607</v>
      </c>
      <c r="O95" s="7">
        <f t="shared" si="32"/>
        <v>11128</v>
      </c>
      <c r="P95" s="17">
        <f>N95/O95</f>
        <v>2.570722501797268</v>
      </c>
    </row>
    <row r="96" spans="2:16" ht="12.75">
      <c r="B96" s="18" t="s">
        <v>20</v>
      </c>
      <c r="C96" s="19">
        <f aca="true" t="shared" si="33" ref="C96:J96">C95/C94</f>
        <v>0.4655061250805932</v>
      </c>
      <c r="D96" s="19">
        <f t="shared" si="33"/>
        <v>0.5702217529039071</v>
      </c>
      <c r="E96" s="20">
        <f t="shared" si="33"/>
        <v>0.7958477508650519</v>
      </c>
      <c r="F96" s="20">
        <f t="shared" si="33"/>
        <v>0.6071428571428571</v>
      </c>
      <c r="G96" s="20">
        <f t="shared" si="33"/>
        <v>0.45024469820554647</v>
      </c>
      <c r="H96" s="21">
        <f t="shared" si="33"/>
        <v>1</v>
      </c>
      <c r="I96" s="20">
        <f t="shared" si="33"/>
        <v>0.30132450331125826</v>
      </c>
      <c r="J96" s="20">
        <f t="shared" si="33"/>
        <v>0</v>
      </c>
      <c r="K96" s="20">
        <v>0</v>
      </c>
      <c r="L96" s="21">
        <f>L95/L94</f>
        <v>0.3023255813953488</v>
      </c>
      <c r="M96" s="19">
        <f>M95/M94</f>
        <v>0.290075958381137</v>
      </c>
      <c r="N96" s="20">
        <f>N95/N94</f>
        <v>0.2873429291762508</v>
      </c>
      <c r="O96" s="20">
        <f>O95/O94</f>
        <v>0.3018417554994982</v>
      </c>
      <c r="P96" s="9"/>
    </row>
    <row r="97" spans="2:16" ht="12.75">
      <c r="B97" s="16"/>
      <c r="C97" s="6"/>
      <c r="D97" s="6"/>
      <c r="E97" s="7"/>
      <c r="F97" s="7"/>
      <c r="G97" s="7"/>
      <c r="H97" s="8"/>
      <c r="I97" s="7"/>
      <c r="J97" s="7"/>
      <c r="K97" s="7"/>
      <c r="L97" s="8"/>
      <c r="M97" s="6"/>
      <c r="N97" s="7"/>
      <c r="O97" s="7"/>
      <c r="P97" s="9"/>
    </row>
    <row r="98" spans="2:16" ht="12.75">
      <c r="B98" s="16" t="s">
        <v>62</v>
      </c>
      <c r="C98" s="6">
        <v>0</v>
      </c>
      <c r="D98" s="6">
        <v>0</v>
      </c>
      <c r="E98" s="7">
        <v>0</v>
      </c>
      <c r="F98" s="7">
        <v>0</v>
      </c>
      <c r="G98" s="7">
        <v>0</v>
      </c>
      <c r="H98" s="8">
        <v>0</v>
      </c>
      <c r="I98" s="7">
        <v>0</v>
      </c>
      <c r="J98" s="7">
        <v>0</v>
      </c>
      <c r="K98" s="7">
        <v>0</v>
      </c>
      <c r="L98" s="8">
        <v>0</v>
      </c>
      <c r="M98" s="6">
        <v>663</v>
      </c>
      <c r="N98" s="7">
        <v>663</v>
      </c>
      <c r="O98" s="7">
        <v>237</v>
      </c>
      <c r="P98" s="17">
        <f aca="true" t="shared" si="34" ref="P98:P105">N98/O98</f>
        <v>2.7974683544303796</v>
      </c>
    </row>
    <row r="99" spans="2:16" s="15" customFormat="1" ht="12.75">
      <c r="B99" s="16" t="s">
        <v>63</v>
      </c>
      <c r="C99" s="6">
        <v>4</v>
      </c>
      <c r="D99" s="6">
        <v>0</v>
      </c>
      <c r="E99" s="7">
        <v>0</v>
      </c>
      <c r="F99" s="7">
        <v>0</v>
      </c>
      <c r="G99" s="7">
        <v>0</v>
      </c>
      <c r="H99" s="8">
        <v>0</v>
      </c>
      <c r="I99" s="7">
        <v>4</v>
      </c>
      <c r="J99" s="7">
        <v>0</v>
      </c>
      <c r="K99" s="7">
        <v>0</v>
      </c>
      <c r="L99" s="8">
        <v>4</v>
      </c>
      <c r="M99" s="6">
        <v>1183</v>
      </c>
      <c r="N99" s="7">
        <v>1179</v>
      </c>
      <c r="O99" s="7">
        <v>454</v>
      </c>
      <c r="P99" s="17">
        <f t="shared" si="34"/>
        <v>2.5969162995594712</v>
      </c>
    </row>
    <row r="100" spans="2:16" ht="12.75">
      <c r="B100" s="16" t="s">
        <v>64</v>
      </c>
      <c r="C100" s="6">
        <v>0</v>
      </c>
      <c r="D100" s="6">
        <v>0</v>
      </c>
      <c r="E100" s="7">
        <v>0</v>
      </c>
      <c r="F100" s="7">
        <v>0</v>
      </c>
      <c r="G100" s="7">
        <v>0</v>
      </c>
      <c r="H100" s="8">
        <v>0</v>
      </c>
      <c r="I100" s="7">
        <v>0</v>
      </c>
      <c r="J100" s="7">
        <v>0</v>
      </c>
      <c r="K100" s="7">
        <v>0</v>
      </c>
      <c r="L100" s="8">
        <v>0</v>
      </c>
      <c r="M100" s="6">
        <v>673</v>
      </c>
      <c r="N100" s="7">
        <v>673</v>
      </c>
      <c r="O100" s="7">
        <v>335</v>
      </c>
      <c r="P100" s="17">
        <f t="shared" si="34"/>
        <v>2.008955223880597</v>
      </c>
    </row>
    <row r="101" spans="2:16" ht="12.75">
      <c r="B101" s="16" t="s">
        <v>65</v>
      </c>
      <c r="C101" s="6">
        <v>666</v>
      </c>
      <c r="D101" s="6">
        <v>521</v>
      </c>
      <c r="E101" s="7">
        <v>230</v>
      </c>
      <c r="F101" s="7">
        <v>17</v>
      </c>
      <c r="G101" s="7">
        <v>257</v>
      </c>
      <c r="H101" s="8">
        <v>17</v>
      </c>
      <c r="I101" s="7">
        <v>145</v>
      </c>
      <c r="J101" s="7">
        <v>0</v>
      </c>
      <c r="K101" s="7">
        <v>0</v>
      </c>
      <c r="L101" s="8">
        <v>145</v>
      </c>
      <c r="M101" s="6">
        <v>15443</v>
      </c>
      <c r="N101" s="7">
        <v>14777</v>
      </c>
      <c r="O101" s="7">
        <v>5580</v>
      </c>
      <c r="P101" s="17">
        <f t="shared" si="34"/>
        <v>2.6482078853046596</v>
      </c>
    </row>
    <row r="102" spans="2:16" ht="12.75">
      <c r="B102" s="16" t="s">
        <v>66</v>
      </c>
      <c r="C102" s="6">
        <v>0</v>
      </c>
      <c r="D102" s="6">
        <v>0</v>
      </c>
      <c r="E102" s="7">
        <v>0</v>
      </c>
      <c r="F102" s="7">
        <v>0</v>
      </c>
      <c r="G102" s="7">
        <v>0</v>
      </c>
      <c r="H102" s="8">
        <v>0</v>
      </c>
      <c r="I102" s="7">
        <v>0</v>
      </c>
      <c r="J102" s="7">
        <v>0</v>
      </c>
      <c r="K102" s="7">
        <v>0</v>
      </c>
      <c r="L102" s="8">
        <v>0</v>
      </c>
      <c r="M102" s="6">
        <v>3572</v>
      </c>
      <c r="N102" s="7">
        <v>3572</v>
      </c>
      <c r="O102" s="7">
        <v>1433</v>
      </c>
      <c r="P102" s="17">
        <f t="shared" si="34"/>
        <v>2.492672714584787</v>
      </c>
    </row>
    <row r="103" spans="2:16" ht="12.75">
      <c r="B103" s="16" t="s">
        <v>67</v>
      </c>
      <c r="C103" s="6">
        <v>33</v>
      </c>
      <c r="D103" s="6">
        <v>0</v>
      </c>
      <c r="E103" s="7">
        <v>0</v>
      </c>
      <c r="F103" s="7">
        <v>0</v>
      </c>
      <c r="G103" s="7">
        <v>0</v>
      </c>
      <c r="H103" s="8">
        <v>0</v>
      </c>
      <c r="I103" s="7">
        <v>33</v>
      </c>
      <c r="J103" s="7">
        <v>0</v>
      </c>
      <c r="K103" s="7">
        <v>0</v>
      </c>
      <c r="L103" s="8">
        <v>33</v>
      </c>
      <c r="M103" s="6">
        <v>4361</v>
      </c>
      <c r="N103" s="7">
        <v>4328</v>
      </c>
      <c r="O103" s="7">
        <v>1762</v>
      </c>
      <c r="P103" s="17">
        <f t="shared" si="34"/>
        <v>2.456299659477866</v>
      </c>
    </row>
    <row r="104" spans="2:16" ht="12.75">
      <c r="B104" s="16" t="s">
        <v>68</v>
      </c>
      <c r="C104" s="6">
        <v>19</v>
      </c>
      <c r="D104" s="6">
        <v>19</v>
      </c>
      <c r="E104" s="7">
        <v>0</v>
      </c>
      <c r="F104" s="7">
        <v>0</v>
      </c>
      <c r="G104" s="7">
        <v>19</v>
      </c>
      <c r="H104" s="8">
        <v>0</v>
      </c>
      <c r="I104" s="7">
        <v>0</v>
      </c>
      <c r="J104" s="7">
        <v>0</v>
      </c>
      <c r="K104" s="7">
        <v>0</v>
      </c>
      <c r="L104" s="8">
        <v>0</v>
      </c>
      <c r="M104" s="6">
        <v>653</v>
      </c>
      <c r="N104" s="7">
        <v>634</v>
      </c>
      <c r="O104" s="7">
        <v>265</v>
      </c>
      <c r="P104" s="17">
        <f t="shared" si="34"/>
        <v>2.392452830188679</v>
      </c>
    </row>
    <row r="105" spans="2:16" ht="12.75">
      <c r="B105" s="16" t="s">
        <v>69</v>
      </c>
      <c r="C105" s="6">
        <v>0</v>
      </c>
      <c r="D105" s="6">
        <v>0</v>
      </c>
      <c r="E105" s="7">
        <v>0</v>
      </c>
      <c r="F105" s="7">
        <v>0</v>
      </c>
      <c r="G105" s="7">
        <v>0</v>
      </c>
      <c r="H105" s="8">
        <v>0</v>
      </c>
      <c r="I105" s="7">
        <v>0</v>
      </c>
      <c r="J105" s="7">
        <v>0</v>
      </c>
      <c r="K105" s="7">
        <v>0</v>
      </c>
      <c r="L105" s="8">
        <v>0</v>
      </c>
      <c r="M105" s="6">
        <v>2781</v>
      </c>
      <c r="N105" s="7">
        <v>2781</v>
      </c>
      <c r="O105" s="7">
        <v>1062</v>
      </c>
      <c r="P105" s="17">
        <f t="shared" si="34"/>
        <v>2.6186440677966103</v>
      </c>
    </row>
    <row r="106" spans="2:16" ht="12.75">
      <c r="B106" s="16"/>
      <c r="C106" s="6"/>
      <c r="D106" s="6"/>
      <c r="E106" s="7"/>
      <c r="F106" s="7"/>
      <c r="G106" s="7"/>
      <c r="H106" s="8"/>
      <c r="I106" s="7"/>
      <c r="J106" s="7"/>
      <c r="K106" s="7"/>
      <c r="L106" s="8"/>
      <c r="M106" s="6"/>
      <c r="N106" s="7"/>
      <c r="O106" s="7"/>
      <c r="P106" s="9"/>
    </row>
    <row r="107" spans="2:16" ht="12.75">
      <c r="B107" s="16" t="s">
        <v>70</v>
      </c>
      <c r="C107" s="6">
        <f aca="true" t="shared" si="35" ref="C107:O107">C94-SUM(C98:C105)</f>
        <v>829</v>
      </c>
      <c r="D107" s="6">
        <f t="shared" si="35"/>
        <v>407</v>
      </c>
      <c r="E107" s="7">
        <f t="shared" si="35"/>
        <v>59</v>
      </c>
      <c r="F107" s="7">
        <f t="shared" si="35"/>
        <v>11</v>
      </c>
      <c r="G107" s="7">
        <f t="shared" si="35"/>
        <v>337</v>
      </c>
      <c r="H107" s="8">
        <f t="shared" si="35"/>
        <v>0</v>
      </c>
      <c r="I107" s="7">
        <f t="shared" si="35"/>
        <v>422</v>
      </c>
      <c r="J107" s="7">
        <f t="shared" si="35"/>
        <v>2</v>
      </c>
      <c r="K107" s="7">
        <f t="shared" si="35"/>
        <v>0</v>
      </c>
      <c r="L107" s="8">
        <f t="shared" si="35"/>
        <v>420</v>
      </c>
      <c r="M107" s="6">
        <f t="shared" si="35"/>
        <v>71779</v>
      </c>
      <c r="N107" s="7">
        <f t="shared" si="35"/>
        <v>70950</v>
      </c>
      <c r="O107" s="7">
        <f t="shared" si="35"/>
        <v>25739</v>
      </c>
      <c r="P107" s="17">
        <f>N107/O107</f>
        <v>2.7565173472162865</v>
      </c>
    </row>
    <row r="108" spans="2:16" ht="12.75">
      <c r="B108" s="18" t="s">
        <v>20</v>
      </c>
      <c r="C108" s="19">
        <f>C107/C94</f>
        <v>0.5344938749194068</v>
      </c>
      <c r="D108" s="19">
        <f aca="true" t="shared" si="36" ref="D108:O108">D107/D94</f>
        <v>0.4297782470960929</v>
      </c>
      <c r="E108" s="20">
        <f t="shared" si="36"/>
        <v>0.2041522491349481</v>
      </c>
      <c r="F108" s="20">
        <f t="shared" si="36"/>
        <v>0.39285714285714285</v>
      </c>
      <c r="G108" s="20">
        <f t="shared" si="36"/>
        <v>0.5497553017944535</v>
      </c>
      <c r="H108" s="21">
        <f t="shared" si="36"/>
        <v>0</v>
      </c>
      <c r="I108" s="20">
        <f t="shared" si="36"/>
        <v>0.6986754966887417</v>
      </c>
      <c r="J108" s="20">
        <f t="shared" si="36"/>
        <v>1</v>
      </c>
      <c r="K108" s="20">
        <v>0</v>
      </c>
      <c r="L108" s="21">
        <f t="shared" si="36"/>
        <v>0.6976744186046512</v>
      </c>
      <c r="M108" s="19">
        <f t="shared" si="36"/>
        <v>0.709924041618863</v>
      </c>
      <c r="N108" s="20">
        <f t="shared" si="36"/>
        <v>0.7126570708237492</v>
      </c>
      <c r="O108" s="20">
        <f t="shared" si="36"/>
        <v>0.6981582445005018</v>
      </c>
      <c r="P108" s="17"/>
    </row>
    <row r="109" spans="2:16" ht="12.75">
      <c r="B109" s="16"/>
      <c r="C109" s="6"/>
      <c r="D109" s="6"/>
      <c r="E109" s="7"/>
      <c r="F109" s="7"/>
      <c r="G109" s="7"/>
      <c r="H109" s="8"/>
      <c r="I109" s="7"/>
      <c r="J109" s="7"/>
      <c r="K109" s="7"/>
      <c r="L109" s="8"/>
      <c r="M109" s="6"/>
      <c r="N109" s="7"/>
      <c r="O109" s="7"/>
      <c r="P109" s="17"/>
    </row>
    <row r="110" spans="2:16" ht="12.75">
      <c r="B110" s="10" t="s">
        <v>71</v>
      </c>
      <c r="C110" s="11">
        <v>1405</v>
      </c>
      <c r="D110" s="11">
        <v>987</v>
      </c>
      <c r="E110" s="12">
        <v>592</v>
      </c>
      <c r="F110" s="12">
        <v>15</v>
      </c>
      <c r="G110" s="12">
        <v>380</v>
      </c>
      <c r="H110" s="13">
        <v>0</v>
      </c>
      <c r="I110" s="12">
        <v>418</v>
      </c>
      <c r="J110" s="12">
        <v>0</v>
      </c>
      <c r="K110" s="12">
        <v>157</v>
      </c>
      <c r="L110" s="13">
        <v>261</v>
      </c>
      <c r="M110" s="11">
        <v>146551</v>
      </c>
      <c r="N110" s="12">
        <v>145146</v>
      </c>
      <c r="O110" s="12">
        <v>51214</v>
      </c>
      <c r="P110" s="14">
        <f>N110/O110</f>
        <v>2.834107861131722</v>
      </c>
    </row>
    <row r="111" spans="2:16" ht="12.75">
      <c r="B111" s="16" t="s">
        <v>14</v>
      </c>
      <c r="C111" s="6">
        <f>SUM(C114:C116)</f>
        <v>724</v>
      </c>
      <c r="D111" s="6">
        <f aca="true" t="shared" si="37" ref="D111:O111">SUM(D114:D116)</f>
        <v>667</v>
      </c>
      <c r="E111" s="7">
        <f t="shared" si="37"/>
        <v>418</v>
      </c>
      <c r="F111" s="7">
        <f t="shared" si="37"/>
        <v>0</v>
      </c>
      <c r="G111" s="7">
        <f t="shared" si="37"/>
        <v>249</v>
      </c>
      <c r="H111" s="8">
        <f t="shared" si="37"/>
        <v>0</v>
      </c>
      <c r="I111" s="7">
        <f t="shared" si="37"/>
        <v>57</v>
      </c>
      <c r="J111" s="7">
        <f t="shared" si="37"/>
        <v>0</v>
      </c>
      <c r="K111" s="7">
        <f t="shared" si="37"/>
        <v>0</v>
      </c>
      <c r="L111" s="8">
        <f t="shared" si="37"/>
        <v>57</v>
      </c>
      <c r="M111" s="6">
        <f t="shared" si="37"/>
        <v>12610</v>
      </c>
      <c r="N111" s="7">
        <f t="shared" si="37"/>
        <v>11886</v>
      </c>
      <c r="O111" s="7">
        <f t="shared" si="37"/>
        <v>4460</v>
      </c>
      <c r="P111" s="17">
        <f>N111/O111</f>
        <v>2.6650224215246636</v>
      </c>
    </row>
    <row r="112" spans="2:16" ht="12.75">
      <c r="B112" s="18" t="s">
        <v>20</v>
      </c>
      <c r="C112" s="19">
        <f>C111/C110</f>
        <v>0.5153024911032028</v>
      </c>
      <c r="D112" s="19">
        <f>D111/D110</f>
        <v>0.6757852077001013</v>
      </c>
      <c r="E112" s="20">
        <f>E111/E110</f>
        <v>0.706081081081081</v>
      </c>
      <c r="F112" s="20">
        <f>F111/F110</f>
        <v>0</v>
      </c>
      <c r="G112" s="20">
        <f>G111/G110</f>
        <v>0.6552631578947369</v>
      </c>
      <c r="H112" s="21">
        <v>0</v>
      </c>
      <c r="I112" s="20">
        <f>I111/I110</f>
        <v>0.13636363636363635</v>
      </c>
      <c r="J112" s="20">
        <v>0</v>
      </c>
      <c r="K112" s="20">
        <v>0</v>
      </c>
      <c r="L112" s="21">
        <f>L111/L110</f>
        <v>0.21839080459770116</v>
      </c>
      <c r="M112" s="19">
        <f>M111/M110</f>
        <v>0.08604513104652987</v>
      </c>
      <c r="N112" s="20">
        <f>N111/N110</f>
        <v>0.0818899590756893</v>
      </c>
      <c r="O112" s="20">
        <f>O111/O110</f>
        <v>0.08708556254149256</v>
      </c>
      <c r="P112" s="9"/>
    </row>
    <row r="113" spans="2:16" ht="12.75">
      <c r="B113" s="16"/>
      <c r="C113" s="6"/>
      <c r="D113" s="6"/>
      <c r="E113" s="7"/>
      <c r="F113" s="7"/>
      <c r="G113" s="7"/>
      <c r="H113" s="8"/>
      <c r="I113" s="7"/>
      <c r="J113" s="7"/>
      <c r="K113" s="7"/>
      <c r="L113" s="8"/>
      <c r="M113" s="6"/>
      <c r="N113" s="7"/>
      <c r="O113" s="7"/>
      <c r="P113" s="9"/>
    </row>
    <row r="114" spans="2:16" ht="12.75">
      <c r="B114" s="16" t="s">
        <v>72</v>
      </c>
      <c r="C114" s="6">
        <v>0</v>
      </c>
      <c r="D114" s="6">
        <v>0</v>
      </c>
      <c r="E114" s="7">
        <v>0</v>
      </c>
      <c r="F114" s="7">
        <v>0</v>
      </c>
      <c r="G114" s="7">
        <v>0</v>
      </c>
      <c r="H114" s="8">
        <v>0</v>
      </c>
      <c r="I114" s="7">
        <v>0</v>
      </c>
      <c r="J114" s="7">
        <v>0</v>
      </c>
      <c r="K114" s="7">
        <v>0</v>
      </c>
      <c r="L114" s="8">
        <v>0</v>
      </c>
      <c r="M114" s="6">
        <v>3844</v>
      </c>
      <c r="N114" s="7">
        <v>3844</v>
      </c>
      <c r="O114" s="7">
        <v>1391</v>
      </c>
      <c r="P114" s="17">
        <f>N114/O114</f>
        <v>2.7634795111430623</v>
      </c>
    </row>
    <row r="115" spans="2:16" ht="12.75">
      <c r="B115" s="16" t="s">
        <v>73</v>
      </c>
      <c r="C115" s="6">
        <v>724</v>
      </c>
      <c r="D115" s="6">
        <v>667</v>
      </c>
      <c r="E115" s="7">
        <v>418</v>
      </c>
      <c r="F115" s="7">
        <v>0</v>
      </c>
      <c r="G115" s="7">
        <v>249</v>
      </c>
      <c r="H115" s="8">
        <v>0</v>
      </c>
      <c r="I115" s="7">
        <v>57</v>
      </c>
      <c r="J115" s="7">
        <v>0</v>
      </c>
      <c r="K115" s="7">
        <v>0</v>
      </c>
      <c r="L115" s="8">
        <v>57</v>
      </c>
      <c r="M115" s="6">
        <v>8753</v>
      </c>
      <c r="N115" s="7">
        <v>8029</v>
      </c>
      <c r="O115" s="7">
        <v>3062</v>
      </c>
      <c r="P115" s="17">
        <f>N115/O115</f>
        <v>2.622142390594383</v>
      </c>
    </row>
    <row r="116" spans="2:16" ht="12.75">
      <c r="B116" s="16" t="s">
        <v>74</v>
      </c>
      <c r="C116" s="6">
        <v>0</v>
      </c>
      <c r="D116" s="6">
        <v>0</v>
      </c>
      <c r="E116" s="7">
        <v>0</v>
      </c>
      <c r="F116" s="7">
        <v>0</v>
      </c>
      <c r="G116" s="7">
        <v>0</v>
      </c>
      <c r="H116" s="8">
        <v>0</v>
      </c>
      <c r="I116" s="7">
        <v>0</v>
      </c>
      <c r="J116" s="7">
        <v>0</v>
      </c>
      <c r="K116" s="7">
        <v>0</v>
      </c>
      <c r="L116" s="8">
        <v>0</v>
      </c>
      <c r="M116" s="6">
        <v>13</v>
      </c>
      <c r="N116" s="7">
        <v>13</v>
      </c>
      <c r="O116" s="7">
        <v>7</v>
      </c>
      <c r="P116" s="17">
        <f>N116/O116</f>
        <v>1.8571428571428572</v>
      </c>
    </row>
    <row r="117" spans="2:16" ht="12.75">
      <c r="B117" s="16"/>
      <c r="C117" s="6"/>
      <c r="D117" s="6"/>
      <c r="E117" s="7"/>
      <c r="F117" s="7"/>
      <c r="G117" s="7"/>
      <c r="H117" s="8"/>
      <c r="I117" s="7"/>
      <c r="J117" s="7"/>
      <c r="K117" s="7"/>
      <c r="L117" s="8"/>
      <c r="M117" s="6"/>
      <c r="N117" s="7"/>
      <c r="O117" s="7"/>
      <c r="P117" s="9"/>
    </row>
    <row r="118" spans="2:16" ht="12.75">
      <c r="B118" s="16" t="s">
        <v>75</v>
      </c>
      <c r="C118" s="6">
        <f aca="true" t="shared" si="38" ref="C118:O118">C110-SUM(C114:C116)</f>
        <v>681</v>
      </c>
      <c r="D118" s="6">
        <f t="shared" si="38"/>
        <v>320</v>
      </c>
      <c r="E118" s="7">
        <f t="shared" si="38"/>
        <v>174</v>
      </c>
      <c r="F118" s="7">
        <f t="shared" si="38"/>
        <v>15</v>
      </c>
      <c r="G118" s="7">
        <f t="shared" si="38"/>
        <v>131</v>
      </c>
      <c r="H118" s="8">
        <f t="shared" si="38"/>
        <v>0</v>
      </c>
      <c r="I118" s="7">
        <f t="shared" si="38"/>
        <v>361</v>
      </c>
      <c r="J118" s="7">
        <f t="shared" si="38"/>
        <v>0</v>
      </c>
      <c r="K118" s="7">
        <f t="shared" si="38"/>
        <v>157</v>
      </c>
      <c r="L118" s="8">
        <f t="shared" si="38"/>
        <v>204</v>
      </c>
      <c r="M118" s="6">
        <f t="shared" si="38"/>
        <v>133941</v>
      </c>
      <c r="N118" s="7">
        <f t="shared" si="38"/>
        <v>133260</v>
      </c>
      <c r="O118" s="7">
        <f t="shared" si="38"/>
        <v>46754</v>
      </c>
      <c r="P118" s="17">
        <f>N118/O118</f>
        <v>2.850237412841682</v>
      </c>
    </row>
    <row r="119" spans="2:16" ht="12.75">
      <c r="B119" s="18" t="s">
        <v>20</v>
      </c>
      <c r="C119" s="19">
        <f>C118/C110</f>
        <v>0.48469750889679714</v>
      </c>
      <c r="D119" s="19">
        <f aca="true" t="shared" si="39" ref="D119:O119">D118/D110</f>
        <v>0.3242147922998987</v>
      </c>
      <c r="E119" s="20">
        <f t="shared" si="39"/>
        <v>0.2939189189189189</v>
      </c>
      <c r="F119" s="20">
        <f t="shared" si="39"/>
        <v>1</v>
      </c>
      <c r="G119" s="20">
        <f t="shared" si="39"/>
        <v>0.3447368421052632</v>
      </c>
      <c r="H119" s="21">
        <v>0</v>
      </c>
      <c r="I119" s="20">
        <f t="shared" si="39"/>
        <v>0.8636363636363636</v>
      </c>
      <c r="J119" s="20">
        <v>0</v>
      </c>
      <c r="K119" s="20">
        <f t="shared" si="39"/>
        <v>1</v>
      </c>
      <c r="L119" s="21">
        <f t="shared" si="39"/>
        <v>0.7816091954022989</v>
      </c>
      <c r="M119" s="19">
        <f t="shared" si="39"/>
        <v>0.9139548689534701</v>
      </c>
      <c r="N119" s="20">
        <f t="shared" si="39"/>
        <v>0.9181100409243107</v>
      </c>
      <c r="O119" s="20">
        <f t="shared" si="39"/>
        <v>0.9129144374585074</v>
      </c>
      <c r="P119" s="17"/>
    </row>
    <row r="120" spans="2:16" ht="12.75">
      <c r="B120" s="25"/>
      <c r="C120" s="32"/>
      <c r="D120" s="32"/>
      <c r="E120" s="33"/>
      <c r="F120" s="33"/>
      <c r="G120" s="33"/>
      <c r="H120" s="34"/>
      <c r="I120" s="33"/>
      <c r="J120" s="33"/>
      <c r="K120" s="33"/>
      <c r="L120" s="34"/>
      <c r="M120" s="32"/>
      <c r="N120" s="33"/>
      <c r="O120" s="33"/>
      <c r="P120" s="29"/>
    </row>
    <row r="121" spans="2:16" ht="12.75">
      <c r="B121" s="30" t="s">
        <v>76</v>
      </c>
      <c r="C121" s="22">
        <v>506</v>
      </c>
      <c r="D121" s="22">
        <v>414</v>
      </c>
      <c r="E121" s="23">
        <v>143</v>
      </c>
      <c r="F121" s="23">
        <v>21</v>
      </c>
      <c r="G121" s="23">
        <v>204</v>
      </c>
      <c r="H121" s="24">
        <v>46</v>
      </c>
      <c r="I121" s="23">
        <v>92</v>
      </c>
      <c r="J121" s="23">
        <v>10</v>
      </c>
      <c r="K121" s="23">
        <v>0</v>
      </c>
      <c r="L121" s="24">
        <v>82</v>
      </c>
      <c r="M121" s="22">
        <v>32618</v>
      </c>
      <c r="N121" s="23">
        <v>32112</v>
      </c>
      <c r="O121" s="23">
        <v>13522</v>
      </c>
      <c r="P121" s="31">
        <f>N121/O121</f>
        <v>2.374796627717793</v>
      </c>
    </row>
    <row r="122" spans="2:16" ht="12.75">
      <c r="B122" s="16" t="s">
        <v>14</v>
      </c>
      <c r="C122" s="6">
        <f>SUM(C125:C133)</f>
        <v>468</v>
      </c>
      <c r="D122" s="6">
        <f aca="true" t="shared" si="40" ref="D122:O122">SUM(D125:D133)</f>
        <v>393</v>
      </c>
      <c r="E122" s="7">
        <f t="shared" si="40"/>
        <v>143</v>
      </c>
      <c r="F122" s="7">
        <f t="shared" si="40"/>
        <v>0</v>
      </c>
      <c r="G122" s="7">
        <f t="shared" si="40"/>
        <v>204</v>
      </c>
      <c r="H122" s="8">
        <f t="shared" si="40"/>
        <v>46</v>
      </c>
      <c r="I122" s="7">
        <f t="shared" si="40"/>
        <v>75</v>
      </c>
      <c r="J122" s="7">
        <f t="shared" si="40"/>
        <v>0</v>
      </c>
      <c r="K122" s="7">
        <f t="shared" si="40"/>
        <v>0</v>
      </c>
      <c r="L122" s="8">
        <f t="shared" si="40"/>
        <v>75</v>
      </c>
      <c r="M122" s="6">
        <f t="shared" si="40"/>
        <v>16006</v>
      </c>
      <c r="N122" s="7">
        <f t="shared" si="40"/>
        <v>15538</v>
      </c>
      <c r="O122" s="7">
        <f t="shared" si="40"/>
        <v>6583</v>
      </c>
      <c r="P122" s="17">
        <f>N122/O122</f>
        <v>2.3603220416223607</v>
      </c>
    </row>
    <row r="123" spans="2:16" ht="12.75">
      <c r="B123" s="18" t="s">
        <v>20</v>
      </c>
      <c r="C123" s="19">
        <f aca="true" t="shared" si="41" ref="C123:J123">C122/C121</f>
        <v>0.924901185770751</v>
      </c>
      <c r="D123" s="19">
        <f t="shared" si="41"/>
        <v>0.9492753623188406</v>
      </c>
      <c r="E123" s="20">
        <f t="shared" si="41"/>
        <v>1</v>
      </c>
      <c r="F123" s="20">
        <f t="shared" si="41"/>
        <v>0</v>
      </c>
      <c r="G123" s="20">
        <f t="shared" si="41"/>
        <v>1</v>
      </c>
      <c r="H123" s="21">
        <f t="shared" si="41"/>
        <v>1</v>
      </c>
      <c r="I123" s="20">
        <f t="shared" si="41"/>
        <v>0.8152173913043478</v>
      </c>
      <c r="J123" s="20">
        <f t="shared" si="41"/>
        <v>0</v>
      </c>
      <c r="K123" s="20">
        <v>0</v>
      </c>
      <c r="L123" s="21">
        <f>L122/L121</f>
        <v>0.9146341463414634</v>
      </c>
      <c r="M123" s="19">
        <f>M122/M121</f>
        <v>0.4907106505610399</v>
      </c>
      <c r="N123" s="20">
        <f>N122/N121</f>
        <v>0.4838689586447434</v>
      </c>
      <c r="O123" s="20">
        <f>O122/O121</f>
        <v>0.48683626682443426</v>
      </c>
      <c r="P123" s="9"/>
    </row>
    <row r="124" spans="2:16" ht="12.75">
      <c r="B124" s="16"/>
      <c r="C124" s="6"/>
      <c r="D124" s="6"/>
      <c r="E124" s="7"/>
      <c r="F124" s="7"/>
      <c r="G124" s="7"/>
      <c r="H124" s="8"/>
      <c r="I124" s="7"/>
      <c r="J124" s="7"/>
      <c r="K124" s="7"/>
      <c r="L124" s="8"/>
      <c r="M124" s="6"/>
      <c r="N124" s="7"/>
      <c r="O124" s="7"/>
      <c r="P124" s="9"/>
    </row>
    <row r="125" spans="2:16" ht="12.75">
      <c r="B125" s="16" t="s">
        <v>77</v>
      </c>
      <c r="C125" s="6">
        <v>0</v>
      </c>
      <c r="D125" s="6">
        <v>0</v>
      </c>
      <c r="E125" s="7">
        <v>0</v>
      </c>
      <c r="F125" s="7">
        <v>0</v>
      </c>
      <c r="G125" s="7">
        <v>0</v>
      </c>
      <c r="H125" s="8">
        <v>0</v>
      </c>
      <c r="I125" s="7">
        <v>0</v>
      </c>
      <c r="J125" s="7">
        <v>0</v>
      </c>
      <c r="K125" s="7">
        <v>0</v>
      </c>
      <c r="L125" s="8">
        <v>0</v>
      </c>
      <c r="M125" s="6">
        <v>60</v>
      </c>
      <c r="N125" s="7">
        <v>60</v>
      </c>
      <c r="O125" s="7">
        <v>23</v>
      </c>
      <c r="P125" s="17">
        <f aca="true" t="shared" si="42" ref="P125:P133">N125/O125</f>
        <v>2.608695652173913</v>
      </c>
    </row>
    <row r="126" spans="2:16" ht="12.75">
      <c r="B126" s="16" t="s">
        <v>78</v>
      </c>
      <c r="C126" s="6">
        <v>457</v>
      </c>
      <c r="D126" s="6">
        <v>393</v>
      </c>
      <c r="E126" s="7">
        <v>143</v>
      </c>
      <c r="F126" s="7">
        <v>0</v>
      </c>
      <c r="G126" s="7">
        <v>204</v>
      </c>
      <c r="H126" s="8">
        <v>46</v>
      </c>
      <c r="I126" s="7">
        <v>64</v>
      </c>
      <c r="J126" s="7">
        <v>0</v>
      </c>
      <c r="K126" s="7">
        <v>0</v>
      </c>
      <c r="L126" s="8">
        <v>64</v>
      </c>
      <c r="M126" s="6">
        <v>12326</v>
      </c>
      <c r="N126" s="7">
        <v>11869</v>
      </c>
      <c r="O126" s="7">
        <v>5144</v>
      </c>
      <c r="P126" s="17">
        <f t="shared" si="42"/>
        <v>2.307348367029549</v>
      </c>
    </row>
    <row r="127" spans="2:16" ht="12.75">
      <c r="B127" s="16" t="s">
        <v>79</v>
      </c>
      <c r="C127" s="6">
        <v>0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7">
        <v>0</v>
      </c>
      <c r="L127" s="8">
        <v>0</v>
      </c>
      <c r="M127" s="6">
        <v>125</v>
      </c>
      <c r="N127" s="7">
        <v>125</v>
      </c>
      <c r="O127" s="7">
        <v>59</v>
      </c>
      <c r="P127" s="17">
        <f t="shared" si="42"/>
        <v>2.1186440677966103</v>
      </c>
    </row>
    <row r="128" spans="2:16" ht="12.75">
      <c r="B128" s="16" t="s">
        <v>80</v>
      </c>
      <c r="C128" s="6">
        <v>0</v>
      </c>
      <c r="D128" s="6">
        <v>0</v>
      </c>
      <c r="E128" s="7">
        <v>0</v>
      </c>
      <c r="F128" s="7">
        <v>0</v>
      </c>
      <c r="G128" s="7">
        <v>0</v>
      </c>
      <c r="H128" s="8">
        <v>0</v>
      </c>
      <c r="I128" s="7">
        <v>0</v>
      </c>
      <c r="J128" s="7">
        <v>0</v>
      </c>
      <c r="K128" s="7">
        <v>0</v>
      </c>
      <c r="L128" s="8">
        <v>0</v>
      </c>
      <c r="M128" s="6">
        <v>400</v>
      </c>
      <c r="N128" s="7">
        <v>400</v>
      </c>
      <c r="O128" s="7">
        <v>169</v>
      </c>
      <c r="P128" s="17">
        <f t="shared" si="42"/>
        <v>2.366863905325444</v>
      </c>
    </row>
    <row r="129" spans="2:16" ht="12.75">
      <c r="B129" s="16" t="s">
        <v>81</v>
      </c>
      <c r="C129" s="6">
        <v>0</v>
      </c>
      <c r="D129" s="6">
        <v>0</v>
      </c>
      <c r="E129" s="7">
        <v>0</v>
      </c>
      <c r="F129" s="7">
        <v>0</v>
      </c>
      <c r="G129" s="7">
        <v>0</v>
      </c>
      <c r="H129" s="8">
        <v>0</v>
      </c>
      <c r="I129" s="7">
        <v>0</v>
      </c>
      <c r="J129" s="7">
        <v>0</v>
      </c>
      <c r="K129" s="7">
        <v>0</v>
      </c>
      <c r="L129" s="8">
        <v>0</v>
      </c>
      <c r="M129" s="6">
        <v>59</v>
      </c>
      <c r="N129" s="7">
        <v>59</v>
      </c>
      <c r="O129" s="7">
        <v>23</v>
      </c>
      <c r="P129" s="17">
        <f t="shared" si="42"/>
        <v>2.5652173913043477</v>
      </c>
    </row>
    <row r="130" spans="2:16" ht="12.75">
      <c r="B130" s="16" t="s">
        <v>82</v>
      </c>
      <c r="C130" s="6">
        <v>0</v>
      </c>
      <c r="D130" s="6">
        <v>0</v>
      </c>
      <c r="E130" s="7">
        <v>0</v>
      </c>
      <c r="F130" s="7">
        <v>0</v>
      </c>
      <c r="G130" s="7">
        <v>0</v>
      </c>
      <c r="H130" s="8">
        <v>0</v>
      </c>
      <c r="I130" s="7">
        <v>0</v>
      </c>
      <c r="J130" s="7">
        <v>0</v>
      </c>
      <c r="K130" s="7">
        <v>0</v>
      </c>
      <c r="L130" s="8">
        <v>0</v>
      </c>
      <c r="M130" s="6">
        <v>138</v>
      </c>
      <c r="N130" s="7">
        <v>138</v>
      </c>
      <c r="O130" s="7">
        <v>49</v>
      </c>
      <c r="P130" s="17">
        <f t="shared" si="42"/>
        <v>2.816326530612245</v>
      </c>
    </row>
    <row r="131" spans="2:16" ht="12.75">
      <c r="B131" s="16" t="s">
        <v>83</v>
      </c>
      <c r="C131" s="6">
        <v>10</v>
      </c>
      <c r="D131" s="6">
        <v>0</v>
      </c>
      <c r="E131" s="7">
        <v>0</v>
      </c>
      <c r="F131" s="7">
        <v>0</v>
      </c>
      <c r="G131" s="7">
        <v>0</v>
      </c>
      <c r="H131" s="8">
        <v>0</v>
      </c>
      <c r="I131" s="7">
        <v>10</v>
      </c>
      <c r="J131" s="7">
        <v>0</v>
      </c>
      <c r="K131" s="7">
        <v>0</v>
      </c>
      <c r="L131" s="8">
        <v>10</v>
      </c>
      <c r="M131" s="6">
        <v>2092</v>
      </c>
      <c r="N131" s="7">
        <v>2082</v>
      </c>
      <c r="O131" s="7">
        <v>788</v>
      </c>
      <c r="P131" s="17">
        <f t="shared" si="42"/>
        <v>2.6421319796954315</v>
      </c>
    </row>
    <row r="132" spans="2:16" ht="12.75">
      <c r="B132" s="16" t="s">
        <v>84</v>
      </c>
      <c r="C132" s="6">
        <v>1</v>
      </c>
      <c r="D132" s="6">
        <v>0</v>
      </c>
      <c r="E132" s="7">
        <v>0</v>
      </c>
      <c r="F132" s="7">
        <v>0</v>
      </c>
      <c r="G132" s="7">
        <v>0</v>
      </c>
      <c r="H132" s="8">
        <v>0</v>
      </c>
      <c r="I132" s="7">
        <v>1</v>
      </c>
      <c r="J132" s="7">
        <v>0</v>
      </c>
      <c r="K132" s="7">
        <v>0</v>
      </c>
      <c r="L132" s="8">
        <v>1</v>
      </c>
      <c r="M132" s="6">
        <v>535</v>
      </c>
      <c r="N132" s="7">
        <v>534</v>
      </c>
      <c r="O132" s="7">
        <v>213</v>
      </c>
      <c r="P132" s="17">
        <f t="shared" si="42"/>
        <v>2.507042253521127</v>
      </c>
    </row>
    <row r="133" spans="2:16" ht="12.75">
      <c r="B133" s="16" t="s">
        <v>85</v>
      </c>
      <c r="C133" s="6">
        <v>0</v>
      </c>
      <c r="D133" s="6">
        <v>0</v>
      </c>
      <c r="E133" s="7">
        <v>0</v>
      </c>
      <c r="F133" s="7">
        <v>0</v>
      </c>
      <c r="G133" s="7">
        <v>0</v>
      </c>
      <c r="H133" s="8">
        <v>0</v>
      </c>
      <c r="I133" s="7">
        <v>0</v>
      </c>
      <c r="J133" s="7">
        <v>0</v>
      </c>
      <c r="K133" s="7">
        <v>0</v>
      </c>
      <c r="L133" s="8">
        <v>0</v>
      </c>
      <c r="M133" s="6">
        <v>271</v>
      </c>
      <c r="N133" s="7">
        <v>271</v>
      </c>
      <c r="O133" s="7">
        <v>115</v>
      </c>
      <c r="P133" s="17">
        <f t="shared" si="42"/>
        <v>2.356521739130435</v>
      </c>
    </row>
    <row r="134" spans="2:16" ht="12.75">
      <c r="B134" s="16"/>
      <c r="C134" s="6"/>
      <c r="D134" s="6"/>
      <c r="E134" s="7"/>
      <c r="F134" s="7"/>
      <c r="G134" s="7"/>
      <c r="H134" s="8"/>
      <c r="I134" s="7"/>
      <c r="J134" s="7"/>
      <c r="K134" s="7"/>
      <c r="L134" s="8"/>
      <c r="M134" s="6"/>
      <c r="N134" s="7"/>
      <c r="O134" s="7"/>
      <c r="P134" s="9"/>
    </row>
    <row r="135" spans="2:16" ht="12.75">
      <c r="B135" s="16" t="s">
        <v>86</v>
      </c>
      <c r="C135" s="6">
        <f aca="true" t="shared" si="43" ref="C135:O135">C121-SUM(C125:C133)</f>
        <v>38</v>
      </c>
      <c r="D135" s="6">
        <f t="shared" si="43"/>
        <v>21</v>
      </c>
      <c r="E135" s="7">
        <f t="shared" si="43"/>
        <v>0</v>
      </c>
      <c r="F135" s="7">
        <f t="shared" si="43"/>
        <v>21</v>
      </c>
      <c r="G135" s="7">
        <f t="shared" si="43"/>
        <v>0</v>
      </c>
      <c r="H135" s="8">
        <f t="shared" si="43"/>
        <v>0</v>
      </c>
      <c r="I135" s="7">
        <f t="shared" si="43"/>
        <v>17</v>
      </c>
      <c r="J135" s="7">
        <f t="shared" si="43"/>
        <v>10</v>
      </c>
      <c r="K135" s="7">
        <f t="shared" si="43"/>
        <v>0</v>
      </c>
      <c r="L135" s="8">
        <f t="shared" si="43"/>
        <v>7</v>
      </c>
      <c r="M135" s="6">
        <f t="shared" si="43"/>
        <v>16612</v>
      </c>
      <c r="N135" s="7">
        <f t="shared" si="43"/>
        <v>16574</v>
      </c>
      <c r="O135" s="7">
        <f t="shared" si="43"/>
        <v>6939</v>
      </c>
      <c r="P135" s="17">
        <f>N135/O135</f>
        <v>2.388528606427439</v>
      </c>
    </row>
    <row r="136" spans="2:16" ht="12.75">
      <c r="B136" s="18" t="s">
        <v>20</v>
      </c>
      <c r="C136" s="19">
        <f>C135/C121</f>
        <v>0.07509881422924901</v>
      </c>
      <c r="D136" s="19">
        <f aca="true" t="shared" si="44" ref="D136:O136">D135/D121</f>
        <v>0.050724637681159424</v>
      </c>
      <c r="E136" s="20">
        <f t="shared" si="44"/>
        <v>0</v>
      </c>
      <c r="F136" s="20">
        <f t="shared" si="44"/>
        <v>1</v>
      </c>
      <c r="G136" s="20">
        <f t="shared" si="44"/>
        <v>0</v>
      </c>
      <c r="H136" s="21">
        <f t="shared" si="44"/>
        <v>0</v>
      </c>
      <c r="I136" s="20">
        <f t="shared" si="44"/>
        <v>0.18478260869565216</v>
      </c>
      <c r="J136" s="20">
        <f t="shared" si="44"/>
        <v>1</v>
      </c>
      <c r="K136" s="20">
        <v>0</v>
      </c>
      <c r="L136" s="21">
        <f t="shared" si="44"/>
        <v>0.08536585365853659</v>
      </c>
      <c r="M136" s="19">
        <f t="shared" si="44"/>
        <v>0.5092893494389601</v>
      </c>
      <c r="N136" s="20">
        <f t="shared" si="44"/>
        <v>0.5161310413552566</v>
      </c>
      <c r="O136" s="20">
        <f t="shared" si="44"/>
        <v>0.5131637331755657</v>
      </c>
      <c r="P136" s="17"/>
    </row>
    <row r="137" spans="2:16" ht="12.75">
      <c r="B137" s="16"/>
      <c r="C137" s="6"/>
      <c r="D137" s="6"/>
      <c r="E137" s="7"/>
      <c r="F137" s="7"/>
      <c r="G137" s="7"/>
      <c r="H137" s="8"/>
      <c r="I137" s="7"/>
      <c r="J137" s="7"/>
      <c r="K137" s="7"/>
      <c r="L137" s="8"/>
      <c r="M137" s="6"/>
      <c r="N137" s="7"/>
      <c r="O137" s="7"/>
      <c r="P137" s="17"/>
    </row>
    <row r="138" spans="2:16" ht="12.75">
      <c r="B138" s="10" t="s">
        <v>87</v>
      </c>
      <c r="C138" s="11">
        <v>4182</v>
      </c>
      <c r="D138" s="11">
        <v>1640</v>
      </c>
      <c r="E138" s="12">
        <v>430</v>
      </c>
      <c r="F138" s="12">
        <v>116</v>
      </c>
      <c r="G138" s="12">
        <v>1093</v>
      </c>
      <c r="H138" s="13">
        <v>1</v>
      </c>
      <c r="I138" s="12">
        <v>2542</v>
      </c>
      <c r="J138" s="12">
        <v>1837</v>
      </c>
      <c r="K138" s="12">
        <v>183</v>
      </c>
      <c r="L138" s="13">
        <v>522</v>
      </c>
      <c r="M138" s="11">
        <v>233385</v>
      </c>
      <c r="N138" s="12">
        <v>229203</v>
      </c>
      <c r="O138" s="12">
        <v>84800</v>
      </c>
      <c r="P138" s="14">
        <f>N138/O138</f>
        <v>2.702865566037736</v>
      </c>
    </row>
    <row r="139" spans="2:16" ht="12.75">
      <c r="B139" s="16" t="s">
        <v>14</v>
      </c>
      <c r="C139" s="6">
        <f>SUM(C142:C153)</f>
        <v>2088</v>
      </c>
      <c r="D139" s="6">
        <f aca="true" t="shared" si="45" ref="D139:O139">SUM(D142:D153)</f>
        <v>998</v>
      </c>
      <c r="E139" s="7">
        <f t="shared" si="45"/>
        <v>0</v>
      </c>
      <c r="F139" s="7">
        <f t="shared" si="45"/>
        <v>0</v>
      </c>
      <c r="G139" s="7">
        <f t="shared" si="45"/>
        <v>998</v>
      </c>
      <c r="H139" s="8">
        <f t="shared" si="45"/>
        <v>0</v>
      </c>
      <c r="I139" s="7">
        <f t="shared" si="45"/>
        <v>1090</v>
      </c>
      <c r="J139" s="7">
        <f t="shared" si="45"/>
        <v>567</v>
      </c>
      <c r="K139" s="7">
        <f t="shared" si="45"/>
        <v>93</v>
      </c>
      <c r="L139" s="8">
        <f t="shared" si="45"/>
        <v>430</v>
      </c>
      <c r="M139" s="6">
        <f t="shared" si="45"/>
        <v>97682</v>
      </c>
      <c r="N139" s="7">
        <f t="shared" si="45"/>
        <v>95594</v>
      </c>
      <c r="O139" s="7">
        <f t="shared" si="45"/>
        <v>36991</v>
      </c>
      <c r="P139" s="17">
        <f>N139/O139</f>
        <v>2.584250223027223</v>
      </c>
    </row>
    <row r="140" spans="2:16" ht="12.75">
      <c r="B140" s="18" t="s">
        <v>20</v>
      </c>
      <c r="C140" s="19">
        <f aca="true" t="shared" si="46" ref="C140:J140">C139/C138</f>
        <v>0.49928263988522237</v>
      </c>
      <c r="D140" s="19">
        <f t="shared" si="46"/>
        <v>0.6085365853658536</v>
      </c>
      <c r="E140" s="20">
        <f t="shared" si="46"/>
        <v>0</v>
      </c>
      <c r="F140" s="20">
        <f t="shared" si="46"/>
        <v>0</v>
      </c>
      <c r="G140" s="20">
        <f t="shared" si="46"/>
        <v>0.9130832570905764</v>
      </c>
      <c r="H140" s="21">
        <f t="shared" si="46"/>
        <v>0</v>
      </c>
      <c r="I140" s="20">
        <f t="shared" si="46"/>
        <v>0.4287962234461054</v>
      </c>
      <c r="J140" s="20">
        <f t="shared" si="46"/>
        <v>0.30865541643984756</v>
      </c>
      <c r="K140" s="20">
        <v>0</v>
      </c>
      <c r="L140" s="21">
        <f>L139/L138</f>
        <v>0.8237547892720306</v>
      </c>
      <c r="M140" s="19">
        <f>M139/M138</f>
        <v>0.41854446515414445</v>
      </c>
      <c r="N140" s="20">
        <f>N139/N138</f>
        <v>0.41707132978189637</v>
      </c>
      <c r="O140" s="20">
        <f>O139/O138</f>
        <v>0.43621462264150945</v>
      </c>
      <c r="P140" s="9"/>
    </row>
    <row r="141" spans="2:16" ht="12.75">
      <c r="B141" s="16"/>
      <c r="C141" s="6"/>
      <c r="D141" s="6"/>
      <c r="E141" s="7"/>
      <c r="F141" s="7"/>
      <c r="G141" s="7"/>
      <c r="H141" s="8"/>
      <c r="I141" s="7"/>
      <c r="J141" s="7"/>
      <c r="K141" s="7"/>
      <c r="L141" s="8"/>
      <c r="M141" s="6"/>
      <c r="N141" s="7"/>
      <c r="O141" s="7"/>
      <c r="P141" s="9"/>
    </row>
    <row r="142" spans="2:16" ht="12.75">
      <c r="B142" s="16" t="s">
        <v>88</v>
      </c>
      <c r="C142" s="6">
        <v>0</v>
      </c>
      <c r="D142" s="6">
        <v>0</v>
      </c>
      <c r="E142" s="7">
        <v>0</v>
      </c>
      <c r="F142" s="7">
        <v>0</v>
      </c>
      <c r="G142" s="7">
        <v>0</v>
      </c>
      <c r="H142" s="8">
        <v>0</v>
      </c>
      <c r="I142" s="7">
        <v>0</v>
      </c>
      <c r="J142" s="7">
        <v>0</v>
      </c>
      <c r="K142" s="7">
        <v>0</v>
      </c>
      <c r="L142" s="8">
        <v>0</v>
      </c>
      <c r="M142" s="6">
        <v>5870</v>
      </c>
      <c r="N142" s="7">
        <v>5870</v>
      </c>
      <c r="O142" s="7">
        <v>2155</v>
      </c>
      <c r="P142" s="17">
        <f aca="true" t="shared" si="47" ref="P142:P153">N142/O142</f>
        <v>2.7238979118329465</v>
      </c>
    </row>
    <row r="143" spans="2:16" ht="12.75">
      <c r="B143" s="16" t="s">
        <v>89</v>
      </c>
      <c r="C143" s="6">
        <v>0</v>
      </c>
      <c r="D143" s="6">
        <v>0</v>
      </c>
      <c r="E143" s="7">
        <v>0</v>
      </c>
      <c r="F143" s="7">
        <v>0</v>
      </c>
      <c r="G143" s="7">
        <v>0</v>
      </c>
      <c r="H143" s="8">
        <v>0</v>
      </c>
      <c r="I143" s="7">
        <v>0</v>
      </c>
      <c r="J143" s="7">
        <v>0</v>
      </c>
      <c r="K143" s="7">
        <v>0</v>
      </c>
      <c r="L143" s="8">
        <v>0</v>
      </c>
      <c r="M143" s="6">
        <v>151</v>
      </c>
      <c r="N143" s="7">
        <v>151</v>
      </c>
      <c r="O143" s="7">
        <v>69</v>
      </c>
      <c r="P143" s="17">
        <f t="shared" si="47"/>
        <v>2.1884057971014492</v>
      </c>
    </row>
    <row r="144" spans="2:16" ht="12.75">
      <c r="B144" s="16" t="s">
        <v>90</v>
      </c>
      <c r="C144" s="6">
        <v>184</v>
      </c>
      <c r="D144" s="6">
        <v>76</v>
      </c>
      <c r="E144" s="7">
        <v>0</v>
      </c>
      <c r="F144" s="7">
        <v>0</v>
      </c>
      <c r="G144" s="7">
        <v>76</v>
      </c>
      <c r="H144" s="8">
        <v>0</v>
      </c>
      <c r="I144" s="7">
        <v>108</v>
      </c>
      <c r="J144" s="7">
        <v>0</v>
      </c>
      <c r="K144" s="7">
        <v>0</v>
      </c>
      <c r="L144" s="8">
        <v>108</v>
      </c>
      <c r="M144" s="6">
        <v>2814</v>
      </c>
      <c r="N144" s="7">
        <v>2630</v>
      </c>
      <c r="O144" s="7">
        <v>997</v>
      </c>
      <c r="P144" s="17">
        <f t="shared" si="47"/>
        <v>2.637913741223671</v>
      </c>
    </row>
    <row r="145" spans="2:16" ht="12.75">
      <c r="B145" s="16" t="s">
        <v>91</v>
      </c>
      <c r="C145" s="6">
        <v>1785</v>
      </c>
      <c r="D145" s="6">
        <v>803</v>
      </c>
      <c r="E145" s="7">
        <v>0</v>
      </c>
      <c r="F145" s="7">
        <v>0</v>
      </c>
      <c r="G145" s="7">
        <v>803</v>
      </c>
      <c r="H145" s="8">
        <v>0</v>
      </c>
      <c r="I145" s="7">
        <v>982</v>
      </c>
      <c r="J145" s="7">
        <v>567</v>
      </c>
      <c r="K145" s="7">
        <v>93</v>
      </c>
      <c r="L145" s="8">
        <v>322</v>
      </c>
      <c r="M145" s="6">
        <v>65239</v>
      </c>
      <c r="N145" s="7">
        <v>63454</v>
      </c>
      <c r="O145" s="7">
        <v>25352</v>
      </c>
      <c r="P145" s="17">
        <f t="shared" si="47"/>
        <v>2.502918901861786</v>
      </c>
    </row>
    <row r="146" spans="2:16" ht="12.75">
      <c r="B146" s="16" t="s">
        <v>92</v>
      </c>
      <c r="C146" s="6">
        <v>0</v>
      </c>
      <c r="D146" s="6">
        <v>0</v>
      </c>
      <c r="E146" s="7">
        <v>0</v>
      </c>
      <c r="F146" s="7">
        <v>0</v>
      </c>
      <c r="G146" s="7">
        <v>0</v>
      </c>
      <c r="H146" s="8">
        <v>0</v>
      </c>
      <c r="I146" s="7">
        <v>0</v>
      </c>
      <c r="J146" s="7">
        <v>0</v>
      </c>
      <c r="K146" s="7">
        <v>0</v>
      </c>
      <c r="L146" s="8">
        <v>0</v>
      </c>
      <c r="M146" s="6">
        <v>4136</v>
      </c>
      <c r="N146" s="7">
        <v>4136</v>
      </c>
      <c r="O146" s="7">
        <v>1484</v>
      </c>
      <c r="P146" s="17">
        <f t="shared" si="47"/>
        <v>2.7870619946091644</v>
      </c>
    </row>
    <row r="147" spans="2:16" ht="12.75">
      <c r="B147" s="16" t="s">
        <v>54</v>
      </c>
      <c r="C147" s="6">
        <v>0</v>
      </c>
      <c r="D147" s="6">
        <v>0</v>
      </c>
      <c r="E147" s="7">
        <v>0</v>
      </c>
      <c r="F147" s="7">
        <v>0</v>
      </c>
      <c r="G147" s="7">
        <v>0</v>
      </c>
      <c r="H147" s="8">
        <v>0</v>
      </c>
      <c r="I147" s="7">
        <v>0</v>
      </c>
      <c r="J147" s="7">
        <v>0</v>
      </c>
      <c r="K147" s="7">
        <v>0</v>
      </c>
      <c r="L147" s="8">
        <v>0</v>
      </c>
      <c r="M147" s="6">
        <v>3785</v>
      </c>
      <c r="N147" s="7">
        <v>3785</v>
      </c>
      <c r="O147" s="7">
        <v>1187</v>
      </c>
      <c r="P147" s="17">
        <f t="shared" si="47"/>
        <v>3.1887110362257793</v>
      </c>
    </row>
    <row r="148" spans="2:16" ht="12.75">
      <c r="B148" s="16" t="s">
        <v>93</v>
      </c>
      <c r="C148" s="6">
        <v>0</v>
      </c>
      <c r="D148" s="6">
        <v>0</v>
      </c>
      <c r="E148" s="7">
        <v>0</v>
      </c>
      <c r="F148" s="7">
        <v>0</v>
      </c>
      <c r="G148" s="7">
        <v>0</v>
      </c>
      <c r="H148" s="8">
        <v>0</v>
      </c>
      <c r="I148" s="7">
        <v>0</v>
      </c>
      <c r="J148" s="7">
        <v>0</v>
      </c>
      <c r="K148" s="7">
        <v>0</v>
      </c>
      <c r="L148" s="8">
        <v>0</v>
      </c>
      <c r="M148" s="6">
        <v>1626</v>
      </c>
      <c r="N148" s="7">
        <v>1626</v>
      </c>
      <c r="O148" s="7">
        <v>531</v>
      </c>
      <c r="P148" s="17">
        <f t="shared" si="47"/>
        <v>3.062146892655367</v>
      </c>
    </row>
    <row r="149" spans="2:16" ht="12.75">
      <c r="B149" s="16" t="s">
        <v>94</v>
      </c>
      <c r="C149" s="6">
        <v>0</v>
      </c>
      <c r="D149" s="6">
        <v>0</v>
      </c>
      <c r="E149" s="7">
        <v>0</v>
      </c>
      <c r="F149" s="7">
        <v>0</v>
      </c>
      <c r="G149" s="7">
        <v>0</v>
      </c>
      <c r="H149" s="8">
        <v>0</v>
      </c>
      <c r="I149" s="7">
        <v>0</v>
      </c>
      <c r="J149" s="7">
        <v>0</v>
      </c>
      <c r="K149" s="7">
        <v>0</v>
      </c>
      <c r="L149" s="8">
        <v>0</v>
      </c>
      <c r="M149" s="6">
        <v>656</v>
      </c>
      <c r="N149" s="7">
        <v>656</v>
      </c>
      <c r="O149" s="7">
        <v>231</v>
      </c>
      <c r="P149" s="17">
        <f t="shared" si="47"/>
        <v>2.83982683982684</v>
      </c>
    </row>
    <row r="150" spans="2:16" ht="12.75">
      <c r="B150" s="16" t="s">
        <v>95</v>
      </c>
      <c r="C150" s="6">
        <v>0</v>
      </c>
      <c r="D150" s="6">
        <v>0</v>
      </c>
      <c r="E150" s="7">
        <v>0</v>
      </c>
      <c r="F150" s="7">
        <v>0</v>
      </c>
      <c r="G150" s="7">
        <v>0</v>
      </c>
      <c r="H150" s="8">
        <v>0</v>
      </c>
      <c r="I150" s="7">
        <v>0</v>
      </c>
      <c r="J150" s="7">
        <v>0</v>
      </c>
      <c r="K150" s="7">
        <v>0</v>
      </c>
      <c r="L150" s="8">
        <v>0</v>
      </c>
      <c r="M150" s="6">
        <v>294</v>
      </c>
      <c r="N150" s="7">
        <v>294</v>
      </c>
      <c r="O150" s="7">
        <v>114</v>
      </c>
      <c r="P150" s="17">
        <f t="shared" si="47"/>
        <v>2.5789473684210527</v>
      </c>
    </row>
    <row r="151" spans="2:16" s="15" customFormat="1" ht="12.75">
      <c r="B151" s="16" t="s">
        <v>96</v>
      </c>
      <c r="C151" s="6">
        <v>0</v>
      </c>
      <c r="D151" s="6">
        <v>0</v>
      </c>
      <c r="E151" s="7">
        <v>0</v>
      </c>
      <c r="F151" s="7">
        <v>0</v>
      </c>
      <c r="G151" s="7">
        <v>0</v>
      </c>
      <c r="H151" s="8">
        <v>0</v>
      </c>
      <c r="I151" s="7">
        <v>0</v>
      </c>
      <c r="J151" s="7">
        <v>0</v>
      </c>
      <c r="K151" s="7">
        <v>0</v>
      </c>
      <c r="L151" s="8">
        <v>0</v>
      </c>
      <c r="M151" s="6">
        <v>6170</v>
      </c>
      <c r="N151" s="7">
        <v>6170</v>
      </c>
      <c r="O151" s="7">
        <v>2354</v>
      </c>
      <c r="P151" s="17">
        <f t="shared" si="47"/>
        <v>2.62107051826678</v>
      </c>
    </row>
    <row r="152" spans="2:16" s="15" customFormat="1" ht="12.75">
      <c r="B152" s="16" t="s">
        <v>97</v>
      </c>
      <c r="C152" s="6">
        <v>119</v>
      </c>
      <c r="D152" s="6">
        <v>119</v>
      </c>
      <c r="E152" s="7">
        <v>0</v>
      </c>
      <c r="F152" s="7">
        <v>0</v>
      </c>
      <c r="G152" s="7">
        <v>119</v>
      </c>
      <c r="H152" s="8">
        <v>0</v>
      </c>
      <c r="I152" s="7">
        <v>0</v>
      </c>
      <c r="J152" s="7">
        <v>0</v>
      </c>
      <c r="K152" s="7">
        <v>0</v>
      </c>
      <c r="L152" s="8">
        <v>0</v>
      </c>
      <c r="M152" s="6">
        <v>5800</v>
      </c>
      <c r="N152" s="7">
        <v>5681</v>
      </c>
      <c r="O152" s="7">
        <v>2094</v>
      </c>
      <c r="P152" s="17">
        <f t="shared" si="47"/>
        <v>2.712989493791786</v>
      </c>
    </row>
    <row r="153" spans="2:16" s="15" customFormat="1" ht="12.75">
      <c r="B153" s="16" t="s">
        <v>98</v>
      </c>
      <c r="C153" s="6">
        <v>0</v>
      </c>
      <c r="D153" s="6">
        <v>0</v>
      </c>
      <c r="E153" s="7">
        <v>0</v>
      </c>
      <c r="F153" s="7">
        <v>0</v>
      </c>
      <c r="G153" s="7">
        <v>0</v>
      </c>
      <c r="H153" s="8">
        <v>0</v>
      </c>
      <c r="I153" s="7">
        <v>0</v>
      </c>
      <c r="J153" s="7">
        <v>0</v>
      </c>
      <c r="K153" s="7">
        <v>0</v>
      </c>
      <c r="L153" s="8">
        <v>0</v>
      </c>
      <c r="M153" s="6">
        <v>1141</v>
      </c>
      <c r="N153" s="7">
        <v>1141</v>
      </c>
      <c r="O153" s="7">
        <v>423</v>
      </c>
      <c r="P153" s="17">
        <f t="shared" si="47"/>
        <v>2.6973995271867612</v>
      </c>
    </row>
    <row r="154" spans="2:16" s="15" customFormat="1" ht="12.75">
      <c r="B154" s="16"/>
      <c r="C154" s="22"/>
      <c r="D154" s="22"/>
      <c r="E154" s="23"/>
      <c r="F154" s="23"/>
      <c r="G154" s="23"/>
      <c r="H154" s="24"/>
      <c r="I154" s="23"/>
      <c r="J154" s="23"/>
      <c r="K154" s="23"/>
      <c r="L154" s="24"/>
      <c r="M154" s="22"/>
      <c r="N154" s="23"/>
      <c r="O154" s="23"/>
      <c r="P154" s="35"/>
    </row>
    <row r="155" spans="2:16" s="15" customFormat="1" ht="12.75">
      <c r="B155" s="16" t="s">
        <v>99</v>
      </c>
      <c r="C155" s="6">
        <f aca="true" t="shared" si="48" ref="C155:O155">C138-SUM(C142:C153)</f>
        <v>2094</v>
      </c>
      <c r="D155" s="6">
        <f t="shared" si="48"/>
        <v>642</v>
      </c>
      <c r="E155" s="7">
        <f t="shared" si="48"/>
        <v>430</v>
      </c>
      <c r="F155" s="7">
        <f t="shared" si="48"/>
        <v>116</v>
      </c>
      <c r="G155" s="7">
        <f t="shared" si="48"/>
        <v>95</v>
      </c>
      <c r="H155" s="8">
        <f t="shared" si="48"/>
        <v>1</v>
      </c>
      <c r="I155" s="7">
        <f t="shared" si="48"/>
        <v>1452</v>
      </c>
      <c r="J155" s="7">
        <f t="shared" si="48"/>
        <v>1270</v>
      </c>
      <c r="K155" s="7">
        <f t="shared" si="48"/>
        <v>90</v>
      </c>
      <c r="L155" s="8">
        <f t="shared" si="48"/>
        <v>92</v>
      </c>
      <c r="M155" s="6">
        <f t="shared" si="48"/>
        <v>135703</v>
      </c>
      <c r="N155" s="7">
        <f t="shared" si="48"/>
        <v>133609</v>
      </c>
      <c r="O155" s="7">
        <f t="shared" si="48"/>
        <v>47809</v>
      </c>
      <c r="P155" s="17">
        <f>N155/O155</f>
        <v>2.79464117634755</v>
      </c>
    </row>
    <row r="156" spans="2:16" s="15" customFormat="1" ht="12.75">
      <c r="B156" s="18" t="s">
        <v>20</v>
      </c>
      <c r="C156" s="19">
        <f>C155/C138</f>
        <v>0.5007173601147776</v>
      </c>
      <c r="D156" s="19">
        <f aca="true" t="shared" si="49" ref="D156:O156">D155/D138</f>
        <v>0.39146341463414636</v>
      </c>
      <c r="E156" s="20">
        <f t="shared" si="49"/>
        <v>1</v>
      </c>
      <c r="F156" s="20">
        <f t="shared" si="49"/>
        <v>1</v>
      </c>
      <c r="G156" s="20">
        <f t="shared" si="49"/>
        <v>0.08691674290942361</v>
      </c>
      <c r="H156" s="21">
        <f t="shared" si="49"/>
        <v>1</v>
      </c>
      <c r="I156" s="20">
        <f t="shared" si="49"/>
        <v>0.5712037765538945</v>
      </c>
      <c r="J156" s="20">
        <f t="shared" si="49"/>
        <v>0.6913445835601524</v>
      </c>
      <c r="K156" s="20">
        <f t="shared" si="49"/>
        <v>0.4918032786885246</v>
      </c>
      <c r="L156" s="21">
        <f t="shared" si="49"/>
        <v>0.17624521072796934</v>
      </c>
      <c r="M156" s="19">
        <f t="shared" si="49"/>
        <v>0.5814555348458555</v>
      </c>
      <c r="N156" s="20">
        <f t="shared" si="49"/>
        <v>0.5829286702181036</v>
      </c>
      <c r="O156" s="20">
        <f t="shared" si="49"/>
        <v>0.5637853773584905</v>
      </c>
      <c r="P156" s="17"/>
    </row>
    <row r="157" spans="2:16" s="15" customFormat="1" ht="12.75">
      <c r="B157" s="25"/>
      <c r="C157" s="32"/>
      <c r="D157" s="32"/>
      <c r="E157" s="33"/>
      <c r="F157" s="33"/>
      <c r="G157" s="33"/>
      <c r="H157" s="34"/>
      <c r="I157" s="33"/>
      <c r="J157" s="33"/>
      <c r="K157" s="33"/>
      <c r="L157" s="34"/>
      <c r="M157" s="32"/>
      <c r="N157" s="33"/>
      <c r="O157" s="33"/>
      <c r="P157" s="29"/>
    </row>
    <row r="158" spans="2:16" ht="12.75">
      <c r="B158" s="30" t="s">
        <v>100</v>
      </c>
      <c r="C158" s="22">
        <v>515</v>
      </c>
      <c r="D158" s="22">
        <v>460</v>
      </c>
      <c r="E158" s="23">
        <v>43</v>
      </c>
      <c r="F158" s="23">
        <v>141</v>
      </c>
      <c r="G158" s="23">
        <v>276</v>
      </c>
      <c r="H158" s="24">
        <v>0</v>
      </c>
      <c r="I158" s="23">
        <v>55</v>
      </c>
      <c r="J158" s="23">
        <v>0</v>
      </c>
      <c r="K158" s="23">
        <v>0</v>
      </c>
      <c r="L158" s="24">
        <v>55</v>
      </c>
      <c r="M158" s="22">
        <v>30097</v>
      </c>
      <c r="N158" s="23">
        <v>29582</v>
      </c>
      <c r="O158" s="23">
        <v>12057</v>
      </c>
      <c r="P158" s="31">
        <f>N158/O158</f>
        <v>2.4535124823753836</v>
      </c>
    </row>
    <row r="159" spans="2:16" ht="12.75">
      <c r="B159" s="16" t="s">
        <v>14</v>
      </c>
      <c r="C159" s="6">
        <f>SUM(C162:C169)</f>
        <v>257</v>
      </c>
      <c r="D159" s="6">
        <f aca="true" t="shared" si="50" ref="D159:O159">SUM(D162:D169)</f>
        <v>225</v>
      </c>
      <c r="E159" s="7">
        <f t="shared" si="50"/>
        <v>43</v>
      </c>
      <c r="F159" s="7">
        <f t="shared" si="50"/>
        <v>0</v>
      </c>
      <c r="G159" s="7">
        <f t="shared" si="50"/>
        <v>182</v>
      </c>
      <c r="H159" s="8">
        <f t="shared" si="50"/>
        <v>0</v>
      </c>
      <c r="I159" s="7">
        <f t="shared" si="50"/>
        <v>32</v>
      </c>
      <c r="J159" s="7">
        <f t="shared" si="50"/>
        <v>0</v>
      </c>
      <c r="K159" s="7">
        <f t="shared" si="50"/>
        <v>0</v>
      </c>
      <c r="L159" s="8">
        <f t="shared" si="50"/>
        <v>32</v>
      </c>
      <c r="M159" s="6">
        <f t="shared" si="50"/>
        <v>6871</v>
      </c>
      <c r="N159" s="7">
        <f t="shared" si="50"/>
        <v>6614</v>
      </c>
      <c r="O159" s="7">
        <f t="shared" si="50"/>
        <v>2943</v>
      </c>
      <c r="P159" s="17">
        <f>N159/O159</f>
        <v>2.2473666326877337</v>
      </c>
    </row>
    <row r="160" spans="2:16" ht="12.75">
      <c r="B160" s="18" t="s">
        <v>20</v>
      </c>
      <c r="C160" s="19">
        <f>C159/C158</f>
        <v>0.49902912621359224</v>
      </c>
      <c r="D160" s="19">
        <f>D159/D158</f>
        <v>0.4891304347826087</v>
      </c>
      <c r="E160" s="20">
        <f>E159/E158</f>
        <v>1</v>
      </c>
      <c r="F160" s="20">
        <f>F159/F158</f>
        <v>0</v>
      </c>
      <c r="G160" s="20">
        <f>G159/G158</f>
        <v>0.6594202898550725</v>
      </c>
      <c r="H160" s="21">
        <v>0</v>
      </c>
      <c r="I160" s="20">
        <f>I159/I158</f>
        <v>0.5818181818181818</v>
      </c>
      <c r="J160" s="20">
        <v>0</v>
      </c>
      <c r="K160" s="20">
        <v>0</v>
      </c>
      <c r="L160" s="21">
        <f>L159/L158</f>
        <v>0.5818181818181818</v>
      </c>
      <c r="M160" s="19">
        <f>M159/M158</f>
        <v>0.22829517892148718</v>
      </c>
      <c r="N160" s="20">
        <f>N159/N158</f>
        <v>0.22358190791697655</v>
      </c>
      <c r="O160" s="20">
        <f>O159/O158</f>
        <v>0.24409056979348095</v>
      </c>
      <c r="P160" s="9"/>
    </row>
    <row r="161" spans="2:16" ht="12.75">
      <c r="B161" s="16"/>
      <c r="C161" s="6"/>
      <c r="D161" s="6"/>
      <c r="E161" s="7"/>
      <c r="F161" s="7"/>
      <c r="G161" s="7"/>
      <c r="H161" s="8"/>
      <c r="I161" s="7"/>
      <c r="J161" s="7"/>
      <c r="K161" s="7"/>
      <c r="L161" s="8"/>
      <c r="M161" s="6"/>
      <c r="N161" s="7"/>
      <c r="O161" s="7"/>
      <c r="P161" s="9"/>
    </row>
    <row r="162" spans="2:16" ht="12.75">
      <c r="B162" s="16" t="s">
        <v>101</v>
      </c>
      <c r="C162" s="6">
        <v>0</v>
      </c>
      <c r="D162" s="6">
        <v>0</v>
      </c>
      <c r="E162" s="7">
        <v>0</v>
      </c>
      <c r="F162" s="7">
        <v>0</v>
      </c>
      <c r="G162" s="7">
        <v>0</v>
      </c>
      <c r="H162" s="8">
        <v>0</v>
      </c>
      <c r="I162" s="7">
        <v>0</v>
      </c>
      <c r="J162" s="7">
        <v>0</v>
      </c>
      <c r="K162" s="7">
        <v>0</v>
      </c>
      <c r="L162" s="8">
        <v>0</v>
      </c>
      <c r="M162" s="6">
        <v>325</v>
      </c>
      <c r="N162" s="7">
        <v>325</v>
      </c>
      <c r="O162" s="7">
        <v>141</v>
      </c>
      <c r="P162" s="17">
        <f aca="true" t="shared" si="51" ref="P162:P169">N162/O162</f>
        <v>2.3049645390070923</v>
      </c>
    </row>
    <row r="163" spans="2:16" ht="12.75">
      <c r="B163" s="16" t="s">
        <v>102</v>
      </c>
      <c r="C163" s="6">
        <v>0</v>
      </c>
      <c r="D163" s="6">
        <v>0</v>
      </c>
      <c r="E163" s="7">
        <v>0</v>
      </c>
      <c r="F163" s="7">
        <v>0</v>
      </c>
      <c r="G163" s="7">
        <v>0</v>
      </c>
      <c r="H163" s="8">
        <v>0</v>
      </c>
      <c r="I163" s="7">
        <v>0</v>
      </c>
      <c r="J163" s="7">
        <v>0</v>
      </c>
      <c r="K163" s="7">
        <v>0</v>
      </c>
      <c r="L163" s="8">
        <v>0</v>
      </c>
      <c r="M163" s="6">
        <v>399</v>
      </c>
      <c r="N163" s="7">
        <v>399</v>
      </c>
      <c r="O163" s="7">
        <v>156</v>
      </c>
      <c r="P163" s="17">
        <f t="shared" si="51"/>
        <v>2.5576923076923075</v>
      </c>
    </row>
    <row r="164" spans="2:16" ht="12.75">
      <c r="B164" s="16" t="s">
        <v>103</v>
      </c>
      <c r="C164" s="6">
        <v>0</v>
      </c>
      <c r="D164" s="6">
        <v>0</v>
      </c>
      <c r="E164" s="7">
        <v>0</v>
      </c>
      <c r="F164" s="7">
        <v>0</v>
      </c>
      <c r="G164" s="7">
        <v>0</v>
      </c>
      <c r="H164" s="8">
        <v>0</v>
      </c>
      <c r="I164" s="7">
        <v>0</v>
      </c>
      <c r="J164" s="7">
        <v>0</v>
      </c>
      <c r="K164" s="7">
        <v>0</v>
      </c>
      <c r="L164" s="8">
        <v>0</v>
      </c>
      <c r="M164" s="6">
        <v>491</v>
      </c>
      <c r="N164" s="7">
        <v>491</v>
      </c>
      <c r="O164" s="7">
        <v>219</v>
      </c>
      <c r="P164" s="17">
        <f t="shared" si="51"/>
        <v>2.2420091324200913</v>
      </c>
    </row>
    <row r="165" spans="2:16" ht="12.75">
      <c r="B165" s="16" t="s">
        <v>104</v>
      </c>
      <c r="C165" s="6">
        <v>0</v>
      </c>
      <c r="D165" s="6">
        <v>0</v>
      </c>
      <c r="E165" s="7">
        <v>0</v>
      </c>
      <c r="F165" s="7">
        <v>0</v>
      </c>
      <c r="G165" s="7">
        <v>0</v>
      </c>
      <c r="H165" s="8">
        <v>0</v>
      </c>
      <c r="I165" s="7">
        <v>0</v>
      </c>
      <c r="J165" s="7">
        <v>0</v>
      </c>
      <c r="K165" s="7">
        <v>0</v>
      </c>
      <c r="L165" s="8">
        <v>0</v>
      </c>
      <c r="M165" s="6">
        <v>766</v>
      </c>
      <c r="N165" s="7">
        <v>766</v>
      </c>
      <c r="O165" s="7">
        <v>350</v>
      </c>
      <c r="P165" s="17">
        <f t="shared" si="51"/>
        <v>2.1885714285714286</v>
      </c>
    </row>
    <row r="166" spans="2:16" ht="12.75">
      <c r="B166" s="16" t="s">
        <v>105</v>
      </c>
      <c r="C166" s="6">
        <v>0</v>
      </c>
      <c r="D166" s="6">
        <v>0</v>
      </c>
      <c r="E166" s="7">
        <v>0</v>
      </c>
      <c r="F166" s="7">
        <v>0</v>
      </c>
      <c r="G166" s="7">
        <v>0</v>
      </c>
      <c r="H166" s="8">
        <v>0</v>
      </c>
      <c r="I166" s="7">
        <v>0</v>
      </c>
      <c r="J166" s="7">
        <v>0</v>
      </c>
      <c r="K166" s="7">
        <v>0</v>
      </c>
      <c r="L166" s="8">
        <v>0</v>
      </c>
      <c r="M166" s="6">
        <v>321</v>
      </c>
      <c r="N166" s="7">
        <v>321</v>
      </c>
      <c r="O166" s="7">
        <v>126</v>
      </c>
      <c r="P166" s="17">
        <f t="shared" si="51"/>
        <v>2.5476190476190474</v>
      </c>
    </row>
    <row r="167" spans="2:16" ht="12.75">
      <c r="B167" s="16" t="s">
        <v>106</v>
      </c>
      <c r="C167" s="6">
        <v>0</v>
      </c>
      <c r="D167" s="6">
        <v>0</v>
      </c>
      <c r="E167" s="7">
        <v>0</v>
      </c>
      <c r="F167" s="7">
        <v>0</v>
      </c>
      <c r="G167" s="7">
        <v>0</v>
      </c>
      <c r="H167" s="8">
        <v>0</v>
      </c>
      <c r="I167" s="7">
        <v>0</v>
      </c>
      <c r="J167" s="7">
        <v>0</v>
      </c>
      <c r="K167" s="7">
        <v>0</v>
      </c>
      <c r="L167" s="8">
        <v>0</v>
      </c>
      <c r="M167" s="6">
        <v>552</v>
      </c>
      <c r="N167" s="7">
        <v>552</v>
      </c>
      <c r="O167" s="7">
        <v>203</v>
      </c>
      <c r="P167" s="17">
        <f t="shared" si="51"/>
        <v>2.7192118226600983</v>
      </c>
    </row>
    <row r="168" spans="2:16" ht="12.75">
      <c r="B168" s="16" t="s">
        <v>107</v>
      </c>
      <c r="C168" s="6">
        <v>108</v>
      </c>
      <c r="D168" s="6">
        <v>98</v>
      </c>
      <c r="E168" s="7">
        <v>0</v>
      </c>
      <c r="F168" s="7">
        <v>0</v>
      </c>
      <c r="G168" s="7">
        <v>98</v>
      </c>
      <c r="H168" s="8">
        <v>0</v>
      </c>
      <c r="I168" s="7">
        <v>10</v>
      </c>
      <c r="J168" s="7">
        <v>0</v>
      </c>
      <c r="K168" s="7">
        <v>0</v>
      </c>
      <c r="L168" s="8">
        <v>10</v>
      </c>
      <c r="M168" s="6">
        <v>2092</v>
      </c>
      <c r="N168" s="7">
        <v>1984</v>
      </c>
      <c r="O168" s="7">
        <v>873</v>
      </c>
      <c r="P168" s="17">
        <f t="shared" si="51"/>
        <v>2.27262313860252</v>
      </c>
    </row>
    <row r="169" spans="2:16" ht="12.75">
      <c r="B169" s="16" t="s">
        <v>108</v>
      </c>
      <c r="C169" s="6">
        <v>149</v>
      </c>
      <c r="D169" s="6">
        <v>127</v>
      </c>
      <c r="E169" s="7">
        <v>43</v>
      </c>
      <c r="F169" s="7">
        <v>0</v>
      </c>
      <c r="G169" s="7">
        <v>84</v>
      </c>
      <c r="H169" s="8">
        <v>0</v>
      </c>
      <c r="I169" s="7">
        <v>22</v>
      </c>
      <c r="J169" s="7">
        <v>0</v>
      </c>
      <c r="K169" s="7">
        <v>0</v>
      </c>
      <c r="L169" s="8">
        <v>22</v>
      </c>
      <c r="M169" s="6">
        <v>1925</v>
      </c>
      <c r="N169" s="7">
        <v>1776</v>
      </c>
      <c r="O169" s="7">
        <v>875</v>
      </c>
      <c r="P169" s="17">
        <f t="shared" si="51"/>
        <v>2.029714285714286</v>
      </c>
    </row>
    <row r="170" spans="2:16" ht="12.75">
      <c r="B170" s="16"/>
      <c r="C170" s="6"/>
      <c r="D170" s="6"/>
      <c r="E170" s="7"/>
      <c r="F170" s="7"/>
      <c r="G170" s="7"/>
      <c r="H170" s="8"/>
      <c r="I170" s="7"/>
      <c r="J170" s="7"/>
      <c r="K170" s="7"/>
      <c r="L170" s="8"/>
      <c r="M170" s="6"/>
      <c r="N170" s="7"/>
      <c r="O170" s="7"/>
      <c r="P170" s="9"/>
    </row>
    <row r="171" spans="2:16" ht="12.75">
      <c r="B171" s="16" t="s">
        <v>109</v>
      </c>
      <c r="C171" s="6">
        <f aca="true" t="shared" si="52" ref="C171:O171">C158-SUM(C162:C169)</f>
        <v>258</v>
      </c>
      <c r="D171" s="6">
        <f t="shared" si="52"/>
        <v>235</v>
      </c>
      <c r="E171" s="7">
        <f t="shared" si="52"/>
        <v>0</v>
      </c>
      <c r="F171" s="7">
        <f t="shared" si="52"/>
        <v>141</v>
      </c>
      <c r="G171" s="7">
        <f t="shared" si="52"/>
        <v>94</v>
      </c>
      <c r="H171" s="8">
        <f t="shared" si="52"/>
        <v>0</v>
      </c>
      <c r="I171" s="7">
        <f t="shared" si="52"/>
        <v>23</v>
      </c>
      <c r="J171" s="7">
        <f t="shared" si="52"/>
        <v>0</v>
      </c>
      <c r="K171" s="7">
        <f t="shared" si="52"/>
        <v>0</v>
      </c>
      <c r="L171" s="8">
        <f t="shared" si="52"/>
        <v>23</v>
      </c>
      <c r="M171" s="6">
        <f t="shared" si="52"/>
        <v>23226</v>
      </c>
      <c r="N171" s="7">
        <f t="shared" si="52"/>
        <v>22968</v>
      </c>
      <c r="O171" s="7">
        <f t="shared" si="52"/>
        <v>9114</v>
      </c>
      <c r="P171" s="17">
        <f>N171/O171</f>
        <v>2.5200789993416723</v>
      </c>
    </row>
    <row r="172" spans="2:16" ht="12.75">
      <c r="B172" s="18" t="s">
        <v>20</v>
      </c>
      <c r="C172" s="19">
        <f>C171/C158</f>
        <v>0.5009708737864078</v>
      </c>
      <c r="D172" s="19">
        <f aca="true" t="shared" si="53" ref="D172:O172">D171/D158</f>
        <v>0.5108695652173914</v>
      </c>
      <c r="E172" s="20">
        <f t="shared" si="53"/>
        <v>0</v>
      </c>
      <c r="F172" s="20">
        <f t="shared" si="53"/>
        <v>1</v>
      </c>
      <c r="G172" s="20">
        <f t="shared" si="53"/>
        <v>0.34057971014492755</v>
      </c>
      <c r="H172" s="21">
        <v>0</v>
      </c>
      <c r="I172" s="20">
        <f t="shared" si="53"/>
        <v>0.41818181818181815</v>
      </c>
      <c r="J172" s="20">
        <v>0</v>
      </c>
      <c r="K172" s="20">
        <v>0</v>
      </c>
      <c r="L172" s="21">
        <f t="shared" si="53"/>
        <v>0.41818181818181815</v>
      </c>
      <c r="M172" s="19">
        <f t="shared" si="53"/>
        <v>0.7717048210785128</v>
      </c>
      <c r="N172" s="20">
        <f t="shared" si="53"/>
        <v>0.7764180920830235</v>
      </c>
      <c r="O172" s="20">
        <f t="shared" si="53"/>
        <v>0.755909430206519</v>
      </c>
      <c r="P172" s="17"/>
    </row>
    <row r="173" spans="2:16" ht="12.75">
      <c r="B173" s="16"/>
      <c r="C173" s="6"/>
      <c r="D173" s="6"/>
      <c r="E173" s="7"/>
      <c r="F173" s="7"/>
      <c r="G173" s="7"/>
      <c r="H173" s="8"/>
      <c r="I173" s="7"/>
      <c r="J173" s="7"/>
      <c r="K173" s="7"/>
      <c r="L173" s="8"/>
      <c r="M173" s="6"/>
      <c r="N173" s="7"/>
      <c r="O173" s="7"/>
      <c r="P173" s="17"/>
    </row>
    <row r="174" spans="2:16" ht="12.75">
      <c r="B174" s="10" t="s">
        <v>110</v>
      </c>
      <c r="C174" s="11">
        <v>2743</v>
      </c>
      <c r="D174" s="11">
        <v>1291</v>
      </c>
      <c r="E174" s="12">
        <v>397</v>
      </c>
      <c r="F174" s="12">
        <v>17</v>
      </c>
      <c r="G174" s="12">
        <v>877</v>
      </c>
      <c r="H174" s="13">
        <v>0</v>
      </c>
      <c r="I174" s="12">
        <v>1452</v>
      </c>
      <c r="J174" s="12">
        <v>0</v>
      </c>
      <c r="K174" s="12">
        <v>962</v>
      </c>
      <c r="L174" s="13">
        <v>490</v>
      </c>
      <c r="M174" s="11">
        <v>244826</v>
      </c>
      <c r="N174" s="12">
        <v>242083</v>
      </c>
      <c r="O174" s="12">
        <v>90218</v>
      </c>
      <c r="P174" s="14">
        <f>N174/O174</f>
        <v>2.6833115342836242</v>
      </c>
    </row>
    <row r="175" spans="2:16" ht="12.75">
      <c r="B175" s="16" t="s">
        <v>14</v>
      </c>
      <c r="C175" s="6">
        <f>SUM(C178:C180)</f>
        <v>522</v>
      </c>
      <c r="D175" s="6">
        <f aca="true" t="shared" si="54" ref="D175:O175">SUM(D178:D180)</f>
        <v>314</v>
      </c>
      <c r="E175" s="7">
        <f t="shared" si="54"/>
        <v>0</v>
      </c>
      <c r="F175" s="7">
        <f t="shared" si="54"/>
        <v>0</v>
      </c>
      <c r="G175" s="7">
        <f t="shared" si="54"/>
        <v>314</v>
      </c>
      <c r="H175" s="8">
        <f t="shared" si="54"/>
        <v>0</v>
      </c>
      <c r="I175" s="7">
        <f t="shared" si="54"/>
        <v>208</v>
      </c>
      <c r="J175" s="7">
        <f t="shared" si="54"/>
        <v>0</v>
      </c>
      <c r="K175" s="7">
        <f t="shared" si="54"/>
        <v>0</v>
      </c>
      <c r="L175" s="8">
        <f t="shared" si="54"/>
        <v>208</v>
      </c>
      <c r="M175" s="6">
        <f t="shared" si="54"/>
        <v>38031</v>
      </c>
      <c r="N175" s="7">
        <f t="shared" si="54"/>
        <v>37509</v>
      </c>
      <c r="O175" s="7">
        <f t="shared" si="54"/>
        <v>15550</v>
      </c>
      <c r="P175" s="17">
        <f>N175/O175</f>
        <v>2.412154340836013</v>
      </c>
    </row>
    <row r="176" spans="2:16" ht="12.75">
      <c r="B176" s="18" t="s">
        <v>20</v>
      </c>
      <c r="C176" s="19">
        <f>C175/C174</f>
        <v>0.19030258840685382</v>
      </c>
      <c r="D176" s="19">
        <f>D175/D174</f>
        <v>0.24322230828814873</v>
      </c>
      <c r="E176" s="20">
        <f>E175/E174</f>
        <v>0</v>
      </c>
      <c r="F176" s="20">
        <f>F175/F174</f>
        <v>0</v>
      </c>
      <c r="G176" s="20">
        <f>G175/G174</f>
        <v>0.3580387685290764</v>
      </c>
      <c r="H176" s="21">
        <v>0</v>
      </c>
      <c r="I176" s="20">
        <f>I175/I174</f>
        <v>0.14325068870523416</v>
      </c>
      <c r="J176" s="20">
        <v>0</v>
      </c>
      <c r="K176" s="20">
        <v>0</v>
      </c>
      <c r="L176" s="21">
        <f>L175/L174</f>
        <v>0.42448979591836733</v>
      </c>
      <c r="M176" s="19">
        <f>M175/M174</f>
        <v>0.1553388937449454</v>
      </c>
      <c r="N176" s="20">
        <f>N175/N174</f>
        <v>0.15494272625504477</v>
      </c>
      <c r="O176" s="20">
        <f>O175/O174</f>
        <v>0.17236028287038063</v>
      </c>
      <c r="P176" s="9"/>
    </row>
    <row r="177" spans="2:16" ht="12.75">
      <c r="B177" s="16"/>
      <c r="C177" s="6"/>
      <c r="D177" s="6"/>
      <c r="E177" s="7"/>
      <c r="F177" s="7"/>
      <c r="G177" s="7"/>
      <c r="H177" s="8"/>
      <c r="I177" s="7"/>
      <c r="J177" s="7"/>
      <c r="K177" s="7"/>
      <c r="L177" s="8"/>
      <c r="M177" s="6"/>
      <c r="N177" s="7"/>
      <c r="O177" s="7"/>
      <c r="P177" s="9"/>
    </row>
    <row r="178" spans="2:16" ht="12.75">
      <c r="B178" s="16" t="s">
        <v>111</v>
      </c>
      <c r="C178" s="6">
        <v>68</v>
      </c>
      <c r="D178" s="6">
        <v>0</v>
      </c>
      <c r="E178" s="7">
        <v>0</v>
      </c>
      <c r="F178" s="7">
        <v>0</v>
      </c>
      <c r="G178" s="7">
        <v>0</v>
      </c>
      <c r="H178" s="8">
        <v>0</v>
      </c>
      <c r="I178" s="7">
        <v>68</v>
      </c>
      <c r="J178" s="7">
        <v>0</v>
      </c>
      <c r="K178" s="7">
        <v>0</v>
      </c>
      <c r="L178" s="8">
        <v>68</v>
      </c>
      <c r="M178" s="6">
        <v>14959</v>
      </c>
      <c r="N178" s="7">
        <v>14891</v>
      </c>
      <c r="O178" s="7">
        <v>5801</v>
      </c>
      <c r="P178" s="17">
        <f>N178/O178</f>
        <v>2.5669712118600243</v>
      </c>
    </row>
    <row r="179" spans="2:16" ht="12.75">
      <c r="B179" s="16" t="s">
        <v>112</v>
      </c>
      <c r="C179" s="6">
        <v>222</v>
      </c>
      <c r="D179" s="6">
        <v>142</v>
      </c>
      <c r="E179" s="7">
        <v>0</v>
      </c>
      <c r="F179" s="7">
        <v>0</v>
      </c>
      <c r="G179" s="7">
        <v>142</v>
      </c>
      <c r="H179" s="8">
        <v>0</v>
      </c>
      <c r="I179" s="7">
        <v>80</v>
      </c>
      <c r="J179" s="7">
        <v>0</v>
      </c>
      <c r="K179" s="7">
        <v>0</v>
      </c>
      <c r="L179" s="8">
        <v>80</v>
      </c>
      <c r="M179" s="6">
        <v>10120</v>
      </c>
      <c r="N179" s="7">
        <v>9898</v>
      </c>
      <c r="O179" s="7">
        <v>4491</v>
      </c>
      <c r="P179" s="17">
        <f>N179/O179</f>
        <v>2.2039634825205967</v>
      </c>
    </row>
    <row r="180" spans="2:16" ht="12.75">
      <c r="B180" s="16" t="s">
        <v>113</v>
      </c>
      <c r="C180" s="6">
        <v>232</v>
      </c>
      <c r="D180" s="6">
        <v>172</v>
      </c>
      <c r="E180" s="7">
        <v>0</v>
      </c>
      <c r="F180" s="7">
        <v>0</v>
      </c>
      <c r="G180" s="7">
        <v>172</v>
      </c>
      <c r="H180" s="8">
        <v>0</v>
      </c>
      <c r="I180" s="7">
        <v>60</v>
      </c>
      <c r="J180" s="7">
        <v>0</v>
      </c>
      <c r="K180" s="7">
        <v>0</v>
      </c>
      <c r="L180" s="8">
        <v>60</v>
      </c>
      <c r="M180" s="6">
        <v>12952</v>
      </c>
      <c r="N180" s="7">
        <v>12720</v>
      </c>
      <c r="O180" s="7">
        <v>5258</v>
      </c>
      <c r="P180" s="17">
        <f>N180/O180</f>
        <v>2.419170787371624</v>
      </c>
    </row>
    <row r="181" spans="2:16" ht="12.75">
      <c r="B181" s="16"/>
      <c r="C181" s="6"/>
      <c r="D181" s="6"/>
      <c r="E181" s="7"/>
      <c r="F181" s="7"/>
      <c r="G181" s="7"/>
      <c r="H181" s="8"/>
      <c r="I181" s="7"/>
      <c r="J181" s="7"/>
      <c r="K181" s="7"/>
      <c r="L181" s="8"/>
      <c r="M181" s="6"/>
      <c r="N181" s="7"/>
      <c r="O181" s="7"/>
      <c r="P181" s="9"/>
    </row>
    <row r="182" spans="2:16" ht="12.75">
      <c r="B182" s="16" t="s">
        <v>114</v>
      </c>
      <c r="C182" s="6">
        <f aca="true" t="shared" si="55" ref="C182:O182">C174-SUM(C178:C180)</f>
        <v>2221</v>
      </c>
      <c r="D182" s="6">
        <f t="shared" si="55"/>
        <v>977</v>
      </c>
      <c r="E182" s="7">
        <f t="shared" si="55"/>
        <v>397</v>
      </c>
      <c r="F182" s="7">
        <f t="shared" si="55"/>
        <v>17</v>
      </c>
      <c r="G182" s="7">
        <f t="shared" si="55"/>
        <v>563</v>
      </c>
      <c r="H182" s="8">
        <f t="shared" si="55"/>
        <v>0</v>
      </c>
      <c r="I182" s="7">
        <f t="shared" si="55"/>
        <v>1244</v>
      </c>
      <c r="J182" s="7">
        <f t="shared" si="55"/>
        <v>0</v>
      </c>
      <c r="K182" s="7">
        <f t="shared" si="55"/>
        <v>962</v>
      </c>
      <c r="L182" s="8">
        <f t="shared" si="55"/>
        <v>282</v>
      </c>
      <c r="M182" s="6">
        <f t="shared" si="55"/>
        <v>206795</v>
      </c>
      <c r="N182" s="7">
        <f t="shared" si="55"/>
        <v>204574</v>
      </c>
      <c r="O182" s="7">
        <f t="shared" si="55"/>
        <v>74668</v>
      </c>
      <c r="P182" s="17">
        <f>N182/O182</f>
        <v>2.73978143247442</v>
      </c>
    </row>
    <row r="183" spans="2:16" ht="12.75">
      <c r="B183" s="18" t="s">
        <v>20</v>
      </c>
      <c r="C183" s="19">
        <f>C182/C174</f>
        <v>0.8096974115931462</v>
      </c>
      <c r="D183" s="19">
        <f aca="true" t="shared" si="56" ref="D183:O183">D182/D174</f>
        <v>0.7567776917118513</v>
      </c>
      <c r="E183" s="20">
        <f t="shared" si="56"/>
        <v>1</v>
      </c>
      <c r="F183" s="20">
        <f t="shared" si="56"/>
        <v>1</v>
      </c>
      <c r="G183" s="20">
        <f t="shared" si="56"/>
        <v>0.6419612314709237</v>
      </c>
      <c r="H183" s="21">
        <v>0</v>
      </c>
      <c r="I183" s="20">
        <f t="shared" si="56"/>
        <v>0.8567493112947658</v>
      </c>
      <c r="J183" s="20">
        <v>0</v>
      </c>
      <c r="K183" s="20">
        <f t="shared" si="56"/>
        <v>1</v>
      </c>
      <c r="L183" s="21">
        <f t="shared" si="56"/>
        <v>0.5755102040816327</v>
      </c>
      <c r="M183" s="19">
        <f t="shared" si="56"/>
        <v>0.8446611062550546</v>
      </c>
      <c r="N183" s="20">
        <f t="shared" si="56"/>
        <v>0.8450572737449552</v>
      </c>
      <c r="O183" s="20">
        <f t="shared" si="56"/>
        <v>0.8276397171296194</v>
      </c>
      <c r="P183" s="17"/>
    </row>
    <row r="184" spans="2:16" ht="12.75">
      <c r="B184" s="25"/>
      <c r="C184" s="32"/>
      <c r="D184" s="32"/>
      <c r="E184" s="33"/>
      <c r="F184" s="33"/>
      <c r="G184" s="33"/>
      <c r="H184" s="34"/>
      <c r="I184" s="33"/>
      <c r="J184" s="33"/>
      <c r="K184" s="33"/>
      <c r="L184" s="34"/>
      <c r="M184" s="32"/>
      <c r="N184" s="33"/>
      <c r="O184" s="33"/>
      <c r="P184" s="29"/>
    </row>
    <row r="185" spans="2:16" ht="12.75">
      <c r="B185" s="30" t="s">
        <v>115</v>
      </c>
      <c r="C185" s="22">
        <v>2322</v>
      </c>
      <c r="D185" s="22">
        <v>1818</v>
      </c>
      <c r="E185" s="23">
        <v>1064</v>
      </c>
      <c r="F185" s="23">
        <v>26</v>
      </c>
      <c r="G185" s="23">
        <v>454</v>
      </c>
      <c r="H185" s="24">
        <v>274</v>
      </c>
      <c r="I185" s="23">
        <v>504</v>
      </c>
      <c r="J185" s="23">
        <v>0</v>
      </c>
      <c r="K185" s="23">
        <v>0</v>
      </c>
      <c r="L185" s="24">
        <v>504</v>
      </c>
      <c r="M185" s="22">
        <v>287085</v>
      </c>
      <c r="N185" s="23">
        <v>284763</v>
      </c>
      <c r="O185" s="23">
        <v>104749</v>
      </c>
      <c r="P185" s="31">
        <f>N185/O185</f>
        <v>2.7185271458438742</v>
      </c>
    </row>
    <row r="186" spans="2:16" ht="12.75">
      <c r="B186" s="16" t="s">
        <v>14</v>
      </c>
      <c r="C186" s="6">
        <v>0</v>
      </c>
      <c r="D186" s="6">
        <v>0</v>
      </c>
      <c r="E186" s="7">
        <v>0</v>
      </c>
      <c r="F186" s="7">
        <v>0</v>
      </c>
      <c r="G186" s="7">
        <v>0</v>
      </c>
      <c r="H186" s="8">
        <v>0</v>
      </c>
      <c r="I186" s="7">
        <v>0</v>
      </c>
      <c r="J186" s="7">
        <v>0</v>
      </c>
      <c r="K186" s="7">
        <v>0</v>
      </c>
      <c r="L186" s="8">
        <v>0</v>
      </c>
      <c r="M186" s="6">
        <v>0</v>
      </c>
      <c r="N186" s="7">
        <v>0</v>
      </c>
      <c r="O186" s="7">
        <v>0</v>
      </c>
      <c r="P186" s="17">
        <v>0</v>
      </c>
    </row>
    <row r="187" spans="2:16" ht="12.75">
      <c r="B187" s="18" t="s">
        <v>20</v>
      </c>
      <c r="C187" s="19">
        <v>0</v>
      </c>
      <c r="D187" s="19">
        <v>0</v>
      </c>
      <c r="E187" s="20">
        <v>0</v>
      </c>
      <c r="F187" s="20">
        <v>0</v>
      </c>
      <c r="G187" s="20">
        <v>0</v>
      </c>
      <c r="H187" s="21">
        <v>0</v>
      </c>
      <c r="I187" s="20">
        <v>0</v>
      </c>
      <c r="J187" s="20">
        <v>0</v>
      </c>
      <c r="K187" s="20">
        <v>0</v>
      </c>
      <c r="L187" s="21">
        <v>0</v>
      </c>
      <c r="M187" s="19">
        <v>0</v>
      </c>
      <c r="N187" s="20">
        <v>0</v>
      </c>
      <c r="O187" s="20">
        <v>0</v>
      </c>
      <c r="P187" s="17"/>
    </row>
    <row r="188" spans="2:16" ht="12.75">
      <c r="B188" s="16"/>
      <c r="C188" s="6"/>
      <c r="D188" s="6"/>
      <c r="E188" s="7"/>
      <c r="F188" s="7"/>
      <c r="G188" s="7"/>
      <c r="H188" s="8"/>
      <c r="I188" s="7"/>
      <c r="J188" s="7"/>
      <c r="K188" s="7"/>
      <c r="L188" s="8"/>
      <c r="M188" s="6"/>
      <c r="N188" s="7"/>
      <c r="O188" s="7"/>
      <c r="P188" s="17"/>
    </row>
    <row r="189" spans="2:16" ht="12.75">
      <c r="B189" s="16" t="s">
        <v>116</v>
      </c>
      <c r="C189" s="6">
        <f aca="true" t="shared" si="57" ref="C189:O189">C185</f>
        <v>2322</v>
      </c>
      <c r="D189" s="6">
        <f t="shared" si="57"/>
        <v>1818</v>
      </c>
      <c r="E189" s="7">
        <f t="shared" si="57"/>
        <v>1064</v>
      </c>
      <c r="F189" s="7">
        <f t="shared" si="57"/>
        <v>26</v>
      </c>
      <c r="G189" s="7">
        <f t="shared" si="57"/>
        <v>454</v>
      </c>
      <c r="H189" s="8">
        <f t="shared" si="57"/>
        <v>274</v>
      </c>
      <c r="I189" s="7">
        <f t="shared" si="57"/>
        <v>504</v>
      </c>
      <c r="J189" s="7">
        <f t="shared" si="57"/>
        <v>0</v>
      </c>
      <c r="K189" s="7">
        <f t="shared" si="57"/>
        <v>0</v>
      </c>
      <c r="L189" s="8">
        <f t="shared" si="57"/>
        <v>504</v>
      </c>
      <c r="M189" s="6">
        <f t="shared" si="57"/>
        <v>287085</v>
      </c>
      <c r="N189" s="7">
        <f t="shared" si="57"/>
        <v>284763</v>
      </c>
      <c r="O189" s="7">
        <f t="shared" si="57"/>
        <v>104749</v>
      </c>
      <c r="P189" s="17">
        <f>N189/O189</f>
        <v>2.7185271458438742</v>
      </c>
    </row>
    <row r="190" spans="2:16" ht="12.75">
      <c r="B190" s="18" t="s">
        <v>20</v>
      </c>
      <c r="C190" s="19">
        <v>1</v>
      </c>
      <c r="D190" s="19">
        <v>1</v>
      </c>
      <c r="E190" s="20">
        <v>1</v>
      </c>
      <c r="F190" s="20">
        <v>1</v>
      </c>
      <c r="G190" s="20">
        <v>1</v>
      </c>
      <c r="H190" s="21">
        <v>1</v>
      </c>
      <c r="I190" s="20">
        <v>1</v>
      </c>
      <c r="J190" s="20">
        <v>1</v>
      </c>
      <c r="K190" s="20">
        <v>1</v>
      </c>
      <c r="L190" s="21">
        <v>1</v>
      </c>
      <c r="M190" s="19">
        <v>1</v>
      </c>
      <c r="N190" s="20">
        <v>1</v>
      </c>
      <c r="O190" s="20">
        <v>1</v>
      </c>
      <c r="P190" s="17"/>
    </row>
    <row r="191" spans="2:16" ht="12.75">
      <c r="B191" s="16"/>
      <c r="C191" s="6"/>
      <c r="D191" s="6"/>
      <c r="E191" s="7"/>
      <c r="F191" s="7"/>
      <c r="G191" s="7"/>
      <c r="H191" s="8"/>
      <c r="I191" s="7"/>
      <c r="J191" s="7"/>
      <c r="K191" s="7"/>
      <c r="L191" s="8"/>
      <c r="M191" s="6"/>
      <c r="N191" s="7"/>
      <c r="O191" s="7"/>
      <c r="P191" s="17"/>
    </row>
    <row r="192" spans="2:16" ht="12.75">
      <c r="B192" s="10" t="s">
        <v>117</v>
      </c>
      <c r="C192" s="11">
        <v>1526</v>
      </c>
      <c r="D192" s="11">
        <v>289</v>
      </c>
      <c r="E192" s="12">
        <v>77</v>
      </c>
      <c r="F192" s="12">
        <v>20</v>
      </c>
      <c r="G192" s="12">
        <v>192</v>
      </c>
      <c r="H192" s="13">
        <v>0</v>
      </c>
      <c r="I192" s="12">
        <v>1237</v>
      </c>
      <c r="J192" s="12">
        <v>1044</v>
      </c>
      <c r="K192" s="12">
        <v>0</v>
      </c>
      <c r="L192" s="13">
        <v>193</v>
      </c>
      <c r="M192" s="11">
        <v>20197</v>
      </c>
      <c r="N192" s="12">
        <v>18671</v>
      </c>
      <c r="O192" s="12">
        <v>8165</v>
      </c>
      <c r="P192" s="14">
        <f>N192/O192</f>
        <v>2.2867115737905697</v>
      </c>
    </row>
    <row r="193" spans="2:16" ht="12.75">
      <c r="B193" s="16" t="s">
        <v>14</v>
      </c>
      <c r="C193" s="6">
        <f>SUM(C196:C200)</f>
        <v>1335</v>
      </c>
      <c r="D193" s="6">
        <f aca="true" t="shared" si="58" ref="D193:O193">SUM(D196:D200)</f>
        <v>269</v>
      </c>
      <c r="E193" s="7">
        <f t="shared" si="58"/>
        <v>77</v>
      </c>
      <c r="F193" s="7">
        <f t="shared" si="58"/>
        <v>0</v>
      </c>
      <c r="G193" s="7">
        <f t="shared" si="58"/>
        <v>192</v>
      </c>
      <c r="H193" s="8">
        <f t="shared" si="58"/>
        <v>0</v>
      </c>
      <c r="I193" s="7">
        <f t="shared" si="58"/>
        <v>1066</v>
      </c>
      <c r="J193" s="7">
        <f t="shared" si="58"/>
        <v>1035</v>
      </c>
      <c r="K193" s="7">
        <f t="shared" si="58"/>
        <v>0</v>
      </c>
      <c r="L193" s="8">
        <f t="shared" si="58"/>
        <v>31</v>
      </c>
      <c r="M193" s="6">
        <f t="shared" si="58"/>
        <v>8124</v>
      </c>
      <c r="N193" s="7">
        <f t="shared" si="58"/>
        <v>6789</v>
      </c>
      <c r="O193" s="7">
        <f t="shared" si="58"/>
        <v>3247</v>
      </c>
      <c r="P193" s="17">
        <f>N193/O193</f>
        <v>2.0908530951647677</v>
      </c>
    </row>
    <row r="194" spans="2:16" ht="12.75">
      <c r="B194" s="18" t="s">
        <v>20</v>
      </c>
      <c r="C194" s="19">
        <f>C193/C192</f>
        <v>0.8748361730013107</v>
      </c>
      <c r="D194" s="19">
        <f>D193/D192</f>
        <v>0.9307958477508651</v>
      </c>
      <c r="E194" s="20">
        <f>E193/E192</f>
        <v>1</v>
      </c>
      <c r="F194" s="20">
        <f>F193/F192</f>
        <v>0</v>
      </c>
      <c r="G194" s="20">
        <f>G193/G192</f>
        <v>1</v>
      </c>
      <c r="H194" s="21">
        <v>0</v>
      </c>
      <c r="I194" s="20">
        <f>I193/I192</f>
        <v>0.8617623282134196</v>
      </c>
      <c r="J194" s="20">
        <f>J193/J192</f>
        <v>0.9913793103448276</v>
      </c>
      <c r="K194" s="20">
        <v>0</v>
      </c>
      <c r="L194" s="21">
        <f>L193/L192</f>
        <v>0.16062176165803108</v>
      </c>
      <c r="M194" s="19">
        <f>M193/M192</f>
        <v>0.40223795613209884</v>
      </c>
      <c r="N194" s="20">
        <f>N193/N192</f>
        <v>0.3636120186385303</v>
      </c>
      <c r="O194" s="20">
        <f>O193/O192</f>
        <v>0.39767299448867116</v>
      </c>
      <c r="P194" s="9"/>
    </row>
    <row r="195" spans="2:16" ht="12.75">
      <c r="B195" s="16"/>
      <c r="C195" s="6"/>
      <c r="D195" s="6"/>
      <c r="E195" s="7"/>
      <c r="F195" s="7"/>
      <c r="G195" s="7"/>
      <c r="H195" s="8"/>
      <c r="I195" s="7"/>
      <c r="J195" s="7"/>
      <c r="K195" s="7"/>
      <c r="L195" s="8"/>
      <c r="M195" s="6"/>
      <c r="N195" s="7"/>
      <c r="O195" s="7"/>
      <c r="P195" s="9"/>
    </row>
    <row r="196" spans="2:16" ht="12.75">
      <c r="B196" s="16" t="s">
        <v>118</v>
      </c>
      <c r="C196" s="6">
        <v>0</v>
      </c>
      <c r="D196" s="6">
        <v>0</v>
      </c>
      <c r="E196" s="7">
        <v>0</v>
      </c>
      <c r="F196" s="7">
        <v>0</v>
      </c>
      <c r="G196" s="7">
        <v>0</v>
      </c>
      <c r="H196" s="8">
        <v>0</v>
      </c>
      <c r="I196" s="7">
        <v>0</v>
      </c>
      <c r="J196" s="7">
        <v>0</v>
      </c>
      <c r="K196" s="7">
        <v>0</v>
      </c>
      <c r="L196" s="8">
        <v>0</v>
      </c>
      <c r="M196" s="6">
        <v>345</v>
      </c>
      <c r="N196" s="7">
        <v>345</v>
      </c>
      <c r="O196" s="7">
        <v>156</v>
      </c>
      <c r="P196" s="17">
        <f>N196/O196</f>
        <v>2.2115384615384617</v>
      </c>
    </row>
    <row r="197" spans="2:16" ht="12.75">
      <c r="B197" s="16" t="s">
        <v>119</v>
      </c>
      <c r="C197" s="6">
        <v>1314</v>
      </c>
      <c r="D197" s="6">
        <v>269</v>
      </c>
      <c r="E197" s="7">
        <v>77</v>
      </c>
      <c r="F197" s="7">
        <v>0</v>
      </c>
      <c r="G197" s="7">
        <v>192</v>
      </c>
      <c r="H197" s="8">
        <v>0</v>
      </c>
      <c r="I197" s="7">
        <v>1045</v>
      </c>
      <c r="J197" s="7">
        <v>1035</v>
      </c>
      <c r="K197" s="7">
        <v>0</v>
      </c>
      <c r="L197" s="8">
        <v>10</v>
      </c>
      <c r="M197" s="6">
        <v>5252</v>
      </c>
      <c r="N197" s="7">
        <v>3938</v>
      </c>
      <c r="O197" s="7">
        <v>1971</v>
      </c>
      <c r="P197" s="17">
        <f>N197/O197</f>
        <v>1.997970573313039</v>
      </c>
    </row>
    <row r="198" spans="2:16" ht="12.75">
      <c r="B198" s="16" t="s">
        <v>120</v>
      </c>
      <c r="C198" s="6">
        <v>0</v>
      </c>
      <c r="D198" s="6">
        <v>0</v>
      </c>
      <c r="E198" s="7">
        <v>0</v>
      </c>
      <c r="F198" s="7">
        <v>0</v>
      </c>
      <c r="G198" s="7">
        <v>0</v>
      </c>
      <c r="H198" s="8">
        <v>0</v>
      </c>
      <c r="I198" s="7">
        <v>0</v>
      </c>
      <c r="J198" s="7">
        <v>0</v>
      </c>
      <c r="K198" s="7">
        <v>0</v>
      </c>
      <c r="L198" s="8">
        <v>0</v>
      </c>
      <c r="M198" s="6">
        <v>612</v>
      </c>
      <c r="N198" s="7">
        <v>612</v>
      </c>
      <c r="O198" s="7">
        <v>271</v>
      </c>
      <c r="P198" s="17">
        <f>N198/O198</f>
        <v>2.2583025830258303</v>
      </c>
    </row>
    <row r="199" spans="2:16" ht="12.75">
      <c r="B199" s="16" t="s">
        <v>121</v>
      </c>
      <c r="C199" s="6">
        <v>0</v>
      </c>
      <c r="D199" s="6">
        <v>0</v>
      </c>
      <c r="E199" s="7">
        <v>0</v>
      </c>
      <c r="F199" s="7">
        <v>0</v>
      </c>
      <c r="G199" s="7">
        <v>0</v>
      </c>
      <c r="H199" s="8">
        <v>0</v>
      </c>
      <c r="I199" s="7">
        <v>0</v>
      </c>
      <c r="J199" s="7">
        <v>0</v>
      </c>
      <c r="K199" s="7">
        <v>0</v>
      </c>
      <c r="L199" s="8">
        <v>0</v>
      </c>
      <c r="M199" s="6">
        <v>605</v>
      </c>
      <c r="N199" s="7">
        <v>605</v>
      </c>
      <c r="O199" s="7">
        <v>219</v>
      </c>
      <c r="P199" s="17">
        <f>N199/O199</f>
        <v>2.7625570776255706</v>
      </c>
    </row>
    <row r="200" spans="2:16" ht="12.75">
      <c r="B200" s="16" t="s">
        <v>122</v>
      </c>
      <c r="C200" s="6">
        <v>21</v>
      </c>
      <c r="D200" s="6">
        <v>0</v>
      </c>
      <c r="E200" s="7">
        <v>0</v>
      </c>
      <c r="F200" s="7">
        <v>0</v>
      </c>
      <c r="G200" s="7">
        <v>0</v>
      </c>
      <c r="H200" s="8">
        <v>0</v>
      </c>
      <c r="I200" s="7">
        <v>21</v>
      </c>
      <c r="J200" s="7">
        <v>0</v>
      </c>
      <c r="K200" s="7">
        <v>0</v>
      </c>
      <c r="L200" s="8">
        <v>21</v>
      </c>
      <c r="M200" s="6">
        <v>1310</v>
      </c>
      <c r="N200" s="7">
        <v>1289</v>
      </c>
      <c r="O200" s="7">
        <v>630</v>
      </c>
      <c r="P200" s="17">
        <f>N200/O200</f>
        <v>2.046031746031746</v>
      </c>
    </row>
    <row r="201" spans="2:16" ht="12.75">
      <c r="B201" s="16"/>
      <c r="C201" s="6"/>
      <c r="D201" s="6"/>
      <c r="E201" s="7"/>
      <c r="F201" s="7"/>
      <c r="G201" s="7"/>
      <c r="H201" s="8"/>
      <c r="I201" s="7"/>
      <c r="J201" s="7"/>
      <c r="K201" s="7"/>
      <c r="L201" s="8"/>
      <c r="M201" s="6"/>
      <c r="N201" s="7"/>
      <c r="O201" s="7"/>
      <c r="P201" s="9"/>
    </row>
    <row r="202" spans="2:16" ht="12.75">
      <c r="B202" s="16" t="s">
        <v>123</v>
      </c>
      <c r="C202" s="6">
        <f aca="true" t="shared" si="59" ref="C202:O202">C192-SUM(C196:C200)</f>
        <v>191</v>
      </c>
      <c r="D202" s="6">
        <f t="shared" si="59"/>
        <v>20</v>
      </c>
      <c r="E202" s="7">
        <f t="shared" si="59"/>
        <v>0</v>
      </c>
      <c r="F202" s="7">
        <f t="shared" si="59"/>
        <v>20</v>
      </c>
      <c r="G202" s="7">
        <f t="shared" si="59"/>
        <v>0</v>
      </c>
      <c r="H202" s="8">
        <f t="shared" si="59"/>
        <v>0</v>
      </c>
      <c r="I202" s="7">
        <f t="shared" si="59"/>
        <v>171</v>
      </c>
      <c r="J202" s="7">
        <f t="shared" si="59"/>
        <v>9</v>
      </c>
      <c r="K202" s="7">
        <f t="shared" si="59"/>
        <v>0</v>
      </c>
      <c r="L202" s="8">
        <f t="shared" si="59"/>
        <v>162</v>
      </c>
      <c r="M202" s="6">
        <f t="shared" si="59"/>
        <v>12073</v>
      </c>
      <c r="N202" s="7">
        <f t="shared" si="59"/>
        <v>11882</v>
      </c>
      <c r="O202" s="7">
        <f t="shared" si="59"/>
        <v>4918</v>
      </c>
      <c r="P202" s="17">
        <f>N202/O202</f>
        <v>2.4160227734851567</v>
      </c>
    </row>
    <row r="203" spans="2:16" ht="12.75">
      <c r="B203" s="18" t="s">
        <v>20</v>
      </c>
      <c r="C203" s="19">
        <f>C202/C192</f>
        <v>0.1251638269986894</v>
      </c>
      <c r="D203" s="19">
        <f aca="true" t="shared" si="60" ref="D203:O203">D202/D192</f>
        <v>0.06920415224913495</v>
      </c>
      <c r="E203" s="20">
        <f t="shared" si="60"/>
        <v>0</v>
      </c>
      <c r="F203" s="20">
        <f t="shared" si="60"/>
        <v>1</v>
      </c>
      <c r="G203" s="20">
        <f t="shared" si="60"/>
        <v>0</v>
      </c>
      <c r="H203" s="21">
        <v>0</v>
      </c>
      <c r="I203" s="20">
        <f t="shared" si="60"/>
        <v>0.13823767178658045</v>
      </c>
      <c r="J203" s="20">
        <f t="shared" si="60"/>
        <v>0.008620689655172414</v>
      </c>
      <c r="K203" s="20">
        <v>0</v>
      </c>
      <c r="L203" s="21">
        <f t="shared" si="60"/>
        <v>0.8393782383419689</v>
      </c>
      <c r="M203" s="19">
        <f t="shared" si="60"/>
        <v>0.5977620438679012</v>
      </c>
      <c r="N203" s="20">
        <f t="shared" si="60"/>
        <v>0.6363879813614697</v>
      </c>
      <c r="O203" s="20">
        <f t="shared" si="60"/>
        <v>0.6023270055113289</v>
      </c>
      <c r="P203" s="17"/>
    </row>
    <row r="204" spans="2:16" ht="12.75">
      <c r="B204" s="25"/>
      <c r="C204" s="32"/>
      <c r="D204" s="32"/>
      <c r="E204" s="33"/>
      <c r="F204" s="33"/>
      <c r="G204" s="33"/>
      <c r="H204" s="34"/>
      <c r="I204" s="33"/>
      <c r="J204" s="33"/>
      <c r="K204" s="33"/>
      <c r="L204" s="34"/>
      <c r="M204" s="32"/>
      <c r="N204" s="33"/>
      <c r="O204" s="33"/>
      <c r="P204" s="29"/>
    </row>
    <row r="205" spans="2:16" ht="12.75">
      <c r="B205" s="30" t="s">
        <v>124</v>
      </c>
      <c r="C205" s="22">
        <v>8900</v>
      </c>
      <c r="D205" s="22">
        <v>5864</v>
      </c>
      <c r="E205" s="23">
        <v>1051</v>
      </c>
      <c r="F205" s="23">
        <v>150</v>
      </c>
      <c r="G205" s="23">
        <v>4557</v>
      </c>
      <c r="H205" s="24">
        <v>106</v>
      </c>
      <c r="I205" s="23">
        <v>3036</v>
      </c>
      <c r="J205" s="23">
        <v>455</v>
      </c>
      <c r="K205" s="23">
        <v>214</v>
      </c>
      <c r="L205" s="24">
        <v>2367</v>
      </c>
      <c r="M205" s="22">
        <v>971777</v>
      </c>
      <c r="N205" s="23">
        <v>962877</v>
      </c>
      <c r="O205" s="23">
        <v>357086</v>
      </c>
      <c r="P205" s="31">
        <f>N205/O205</f>
        <v>2.6964848803929584</v>
      </c>
    </row>
    <row r="206" spans="2:16" ht="12.75">
      <c r="B206" s="16" t="s">
        <v>14</v>
      </c>
      <c r="C206" s="6">
        <f>SUM(C209:C227)</f>
        <v>2034</v>
      </c>
      <c r="D206" s="6">
        <f aca="true" t="shared" si="61" ref="D206:O206">SUM(D209:D227)</f>
        <v>1271</v>
      </c>
      <c r="E206" s="7">
        <f t="shared" si="61"/>
        <v>160</v>
      </c>
      <c r="F206" s="7">
        <f t="shared" si="61"/>
        <v>14</v>
      </c>
      <c r="G206" s="7">
        <f t="shared" si="61"/>
        <v>1097</v>
      </c>
      <c r="H206" s="8">
        <f t="shared" si="61"/>
        <v>0</v>
      </c>
      <c r="I206" s="7">
        <f t="shared" si="61"/>
        <v>763</v>
      </c>
      <c r="J206" s="7">
        <f t="shared" si="61"/>
        <v>281</v>
      </c>
      <c r="K206" s="7">
        <f t="shared" si="61"/>
        <v>0</v>
      </c>
      <c r="L206" s="8">
        <f t="shared" si="61"/>
        <v>482</v>
      </c>
      <c r="M206" s="6">
        <f t="shared" si="61"/>
        <v>157197</v>
      </c>
      <c r="N206" s="7">
        <f t="shared" si="61"/>
        <v>155163</v>
      </c>
      <c r="O206" s="7">
        <f t="shared" si="61"/>
        <v>59089</v>
      </c>
      <c r="P206" s="17">
        <f>N206/O206</f>
        <v>2.625920222037943</v>
      </c>
    </row>
    <row r="207" spans="2:16" ht="12.75">
      <c r="B207" s="18" t="s">
        <v>20</v>
      </c>
      <c r="C207" s="19">
        <f aca="true" t="shared" si="62" ref="C207:J207">C206/C205</f>
        <v>0.22853932584269662</v>
      </c>
      <c r="D207" s="19">
        <f t="shared" si="62"/>
        <v>0.2167462482946794</v>
      </c>
      <c r="E207" s="20">
        <f t="shared" si="62"/>
        <v>0.1522359657469077</v>
      </c>
      <c r="F207" s="20">
        <f t="shared" si="62"/>
        <v>0.09333333333333334</v>
      </c>
      <c r="G207" s="20">
        <f t="shared" si="62"/>
        <v>0.24072854948430986</v>
      </c>
      <c r="H207" s="21">
        <f t="shared" si="62"/>
        <v>0</v>
      </c>
      <c r="I207" s="20">
        <f t="shared" si="62"/>
        <v>0.2513175230566535</v>
      </c>
      <c r="J207" s="20">
        <f t="shared" si="62"/>
        <v>0.6175824175824176</v>
      </c>
      <c r="K207" s="20">
        <v>0</v>
      </c>
      <c r="L207" s="21">
        <f>L206/L205</f>
        <v>0.20363329108576256</v>
      </c>
      <c r="M207" s="19">
        <f>M206/M205</f>
        <v>0.1617624208023034</v>
      </c>
      <c r="N207" s="20">
        <f>N206/N205</f>
        <v>0.16114519299972893</v>
      </c>
      <c r="O207" s="20">
        <f>O206/O205</f>
        <v>0.1654755437065581</v>
      </c>
      <c r="P207" s="9"/>
    </row>
    <row r="208" spans="2:16" ht="12.75">
      <c r="B208" s="16"/>
      <c r="C208" s="6"/>
      <c r="D208" s="6"/>
      <c r="E208" s="7"/>
      <c r="F208" s="7"/>
      <c r="G208" s="7"/>
      <c r="H208" s="8"/>
      <c r="I208" s="7"/>
      <c r="J208" s="7"/>
      <c r="K208" s="7"/>
      <c r="L208" s="8"/>
      <c r="M208" s="6"/>
      <c r="N208" s="7"/>
      <c r="O208" s="7"/>
      <c r="P208" s="9"/>
    </row>
    <row r="209" spans="2:16" ht="12.75">
      <c r="B209" s="16" t="s">
        <v>125</v>
      </c>
      <c r="C209" s="6">
        <v>0</v>
      </c>
      <c r="D209" s="6">
        <v>0</v>
      </c>
      <c r="E209" s="7">
        <v>0</v>
      </c>
      <c r="F209" s="7">
        <v>0</v>
      </c>
      <c r="G209" s="7">
        <v>0</v>
      </c>
      <c r="H209" s="8">
        <v>0</v>
      </c>
      <c r="I209" s="7">
        <v>0</v>
      </c>
      <c r="J209" s="7">
        <v>0</v>
      </c>
      <c r="K209" s="7">
        <v>0</v>
      </c>
      <c r="L209" s="8">
        <v>0</v>
      </c>
      <c r="M209" s="6">
        <v>172</v>
      </c>
      <c r="N209" s="7">
        <v>172</v>
      </c>
      <c r="O209" s="7">
        <v>67</v>
      </c>
      <c r="P209" s="17">
        <f aca="true" t="shared" si="63" ref="P209:P227">N209/O209</f>
        <v>2.5671641791044775</v>
      </c>
    </row>
    <row r="210" spans="2:16" ht="12.75">
      <c r="B210" s="16" t="s">
        <v>126</v>
      </c>
      <c r="C210" s="6">
        <v>0</v>
      </c>
      <c r="D210" s="6">
        <v>0</v>
      </c>
      <c r="E210" s="7">
        <v>0</v>
      </c>
      <c r="F210" s="7">
        <v>0</v>
      </c>
      <c r="G210" s="7">
        <v>0</v>
      </c>
      <c r="H210" s="8">
        <v>0</v>
      </c>
      <c r="I210" s="7">
        <v>0</v>
      </c>
      <c r="J210" s="7">
        <v>0</v>
      </c>
      <c r="K210" s="7">
        <v>0</v>
      </c>
      <c r="L210" s="8">
        <v>0</v>
      </c>
      <c r="M210" s="6">
        <v>134</v>
      </c>
      <c r="N210" s="7">
        <v>134</v>
      </c>
      <c r="O210" s="7">
        <v>54</v>
      </c>
      <c r="P210" s="17">
        <f t="shared" si="63"/>
        <v>2.4814814814814814</v>
      </c>
    </row>
    <row r="211" spans="2:16" ht="12.75">
      <c r="B211" s="16" t="s">
        <v>127</v>
      </c>
      <c r="C211" s="6">
        <v>0</v>
      </c>
      <c r="D211" s="6">
        <v>0</v>
      </c>
      <c r="E211" s="7">
        <v>0</v>
      </c>
      <c r="F211" s="7">
        <v>0</v>
      </c>
      <c r="G211" s="7">
        <v>0</v>
      </c>
      <c r="H211" s="8">
        <v>0</v>
      </c>
      <c r="I211" s="7">
        <v>0</v>
      </c>
      <c r="J211" s="7">
        <v>0</v>
      </c>
      <c r="K211" s="7">
        <v>0</v>
      </c>
      <c r="L211" s="8">
        <v>0</v>
      </c>
      <c r="M211" s="6">
        <v>2824</v>
      </c>
      <c r="N211" s="7">
        <v>2824</v>
      </c>
      <c r="O211" s="7">
        <v>1003</v>
      </c>
      <c r="P211" s="17">
        <f t="shared" si="63"/>
        <v>2.8155533399800596</v>
      </c>
    </row>
    <row r="212" spans="2:16" ht="12.75">
      <c r="B212" s="16" t="s">
        <v>128</v>
      </c>
      <c r="C212" s="6">
        <v>0</v>
      </c>
      <c r="D212" s="6">
        <v>0</v>
      </c>
      <c r="E212" s="7">
        <v>0</v>
      </c>
      <c r="F212" s="7">
        <v>0</v>
      </c>
      <c r="G212" s="7">
        <v>0</v>
      </c>
      <c r="H212" s="8">
        <v>0</v>
      </c>
      <c r="I212" s="7">
        <v>0</v>
      </c>
      <c r="J212" s="7">
        <v>0</v>
      </c>
      <c r="K212" s="7">
        <v>0</v>
      </c>
      <c r="L212" s="8">
        <v>0</v>
      </c>
      <c r="M212" s="6">
        <v>658</v>
      </c>
      <c r="N212" s="7">
        <v>658</v>
      </c>
      <c r="O212" s="7">
        <v>222</v>
      </c>
      <c r="P212" s="17">
        <f t="shared" si="63"/>
        <v>2.963963963963964</v>
      </c>
    </row>
    <row r="213" spans="2:16" s="15" customFormat="1" ht="12.75">
      <c r="B213" s="16" t="s">
        <v>129</v>
      </c>
      <c r="C213" s="6">
        <v>0</v>
      </c>
      <c r="D213" s="6">
        <v>0</v>
      </c>
      <c r="E213" s="7">
        <v>0</v>
      </c>
      <c r="F213" s="7">
        <v>0</v>
      </c>
      <c r="G213" s="7">
        <v>0</v>
      </c>
      <c r="H213" s="8">
        <v>0</v>
      </c>
      <c r="I213" s="7">
        <v>0</v>
      </c>
      <c r="J213" s="7">
        <v>0</v>
      </c>
      <c r="K213" s="7">
        <v>0</v>
      </c>
      <c r="L213" s="8">
        <v>0</v>
      </c>
      <c r="M213" s="6">
        <v>760</v>
      </c>
      <c r="N213" s="7">
        <v>760</v>
      </c>
      <c r="O213" s="7">
        <v>271</v>
      </c>
      <c r="P213" s="17">
        <f t="shared" si="63"/>
        <v>2.804428044280443</v>
      </c>
    </row>
    <row r="214" spans="2:16" ht="12.75">
      <c r="B214" s="16" t="s">
        <v>130</v>
      </c>
      <c r="C214" s="6">
        <v>0</v>
      </c>
      <c r="D214" s="6">
        <v>0</v>
      </c>
      <c r="E214" s="7">
        <v>0</v>
      </c>
      <c r="F214" s="7">
        <v>0</v>
      </c>
      <c r="G214" s="7">
        <v>0</v>
      </c>
      <c r="H214" s="8">
        <v>0</v>
      </c>
      <c r="I214" s="7">
        <v>0</v>
      </c>
      <c r="J214" s="7">
        <v>0</v>
      </c>
      <c r="K214" s="7">
        <v>0</v>
      </c>
      <c r="L214" s="8">
        <v>0</v>
      </c>
      <c r="M214" s="6">
        <v>920</v>
      </c>
      <c r="N214" s="7">
        <v>920</v>
      </c>
      <c r="O214" s="7">
        <v>298</v>
      </c>
      <c r="P214" s="17">
        <f t="shared" si="63"/>
        <v>3.087248322147651</v>
      </c>
    </row>
    <row r="215" spans="2:16" ht="12.75">
      <c r="B215" s="16" t="s">
        <v>131</v>
      </c>
      <c r="C215" s="6">
        <v>0</v>
      </c>
      <c r="D215" s="6">
        <v>0</v>
      </c>
      <c r="E215" s="7">
        <v>0</v>
      </c>
      <c r="F215" s="7">
        <v>0</v>
      </c>
      <c r="G215" s="7">
        <v>0</v>
      </c>
      <c r="H215" s="8">
        <v>0</v>
      </c>
      <c r="I215" s="7">
        <v>0</v>
      </c>
      <c r="J215" s="7">
        <v>0</v>
      </c>
      <c r="K215" s="7">
        <v>0</v>
      </c>
      <c r="L215" s="8">
        <v>0</v>
      </c>
      <c r="M215" s="6">
        <v>1953</v>
      </c>
      <c r="N215" s="7">
        <v>1953</v>
      </c>
      <c r="O215" s="7">
        <v>697</v>
      </c>
      <c r="P215" s="17">
        <f t="shared" si="63"/>
        <v>2.8020086083213775</v>
      </c>
    </row>
    <row r="216" spans="2:16" ht="12.75">
      <c r="B216" s="16" t="s">
        <v>132</v>
      </c>
      <c r="C216" s="6">
        <v>547</v>
      </c>
      <c r="D216" s="6">
        <v>372</v>
      </c>
      <c r="E216" s="7">
        <v>0</v>
      </c>
      <c r="F216" s="7">
        <v>6</v>
      </c>
      <c r="G216" s="7">
        <v>366</v>
      </c>
      <c r="H216" s="8">
        <v>0</v>
      </c>
      <c r="I216" s="7">
        <v>175</v>
      </c>
      <c r="J216" s="7">
        <v>0</v>
      </c>
      <c r="K216" s="7">
        <v>0</v>
      </c>
      <c r="L216" s="8">
        <v>175</v>
      </c>
      <c r="M216" s="6">
        <v>59933</v>
      </c>
      <c r="N216" s="7">
        <v>59386</v>
      </c>
      <c r="O216" s="7">
        <v>22000</v>
      </c>
      <c r="P216" s="17">
        <f t="shared" si="63"/>
        <v>2.6993636363636364</v>
      </c>
    </row>
    <row r="217" spans="2:16" ht="12.75">
      <c r="B217" s="16" t="s">
        <v>133</v>
      </c>
      <c r="C217" s="6">
        <v>0</v>
      </c>
      <c r="D217" s="6">
        <v>0</v>
      </c>
      <c r="E217" s="7">
        <v>0</v>
      </c>
      <c r="F217" s="7">
        <v>0</v>
      </c>
      <c r="G217" s="7">
        <v>0</v>
      </c>
      <c r="H217" s="8">
        <v>0</v>
      </c>
      <c r="I217" s="7">
        <v>0</v>
      </c>
      <c r="J217" s="7">
        <v>0</v>
      </c>
      <c r="K217" s="7">
        <v>0</v>
      </c>
      <c r="L217" s="8">
        <v>0</v>
      </c>
      <c r="M217" s="6">
        <v>992</v>
      </c>
      <c r="N217" s="7">
        <v>992</v>
      </c>
      <c r="O217" s="7">
        <v>380</v>
      </c>
      <c r="P217" s="17">
        <f t="shared" si="63"/>
        <v>2.610526315789474</v>
      </c>
    </row>
    <row r="218" spans="2:16" ht="12.75">
      <c r="B218" s="16" t="s">
        <v>134</v>
      </c>
      <c r="C218" s="6">
        <v>0</v>
      </c>
      <c r="D218" s="6">
        <v>0</v>
      </c>
      <c r="E218" s="7">
        <v>0</v>
      </c>
      <c r="F218" s="7">
        <v>0</v>
      </c>
      <c r="G218" s="7">
        <v>0</v>
      </c>
      <c r="H218" s="8">
        <v>0</v>
      </c>
      <c r="I218" s="7">
        <v>0</v>
      </c>
      <c r="J218" s="7">
        <v>0</v>
      </c>
      <c r="K218" s="7">
        <v>0</v>
      </c>
      <c r="L218" s="8">
        <v>0</v>
      </c>
      <c r="M218" s="6">
        <v>255</v>
      </c>
      <c r="N218" s="7">
        <v>255</v>
      </c>
      <c r="O218" s="7">
        <v>96</v>
      </c>
      <c r="P218" s="17">
        <f t="shared" si="63"/>
        <v>2.65625</v>
      </c>
    </row>
    <row r="219" spans="2:16" ht="12.75">
      <c r="B219" s="16" t="s">
        <v>135</v>
      </c>
      <c r="C219" s="6">
        <v>0</v>
      </c>
      <c r="D219" s="6">
        <v>0</v>
      </c>
      <c r="E219" s="7">
        <v>0</v>
      </c>
      <c r="F219" s="7">
        <v>0</v>
      </c>
      <c r="G219" s="7">
        <v>0</v>
      </c>
      <c r="H219" s="8">
        <v>0</v>
      </c>
      <c r="I219" s="7">
        <v>0</v>
      </c>
      <c r="J219" s="7">
        <v>0</v>
      </c>
      <c r="K219" s="7">
        <v>0</v>
      </c>
      <c r="L219" s="8">
        <v>0</v>
      </c>
      <c r="M219" s="6">
        <v>2213</v>
      </c>
      <c r="N219" s="7">
        <v>2213</v>
      </c>
      <c r="O219" s="7">
        <v>870</v>
      </c>
      <c r="P219" s="17">
        <f t="shared" si="63"/>
        <v>2.5436781609195402</v>
      </c>
    </row>
    <row r="220" spans="2:16" ht="12.75">
      <c r="B220" s="16" t="s">
        <v>136</v>
      </c>
      <c r="C220" s="6">
        <v>0</v>
      </c>
      <c r="D220" s="6">
        <v>0</v>
      </c>
      <c r="E220" s="7">
        <v>0</v>
      </c>
      <c r="F220" s="7">
        <v>0</v>
      </c>
      <c r="G220" s="7">
        <v>0</v>
      </c>
      <c r="H220" s="8">
        <v>0</v>
      </c>
      <c r="I220" s="7">
        <v>0</v>
      </c>
      <c r="J220" s="7">
        <v>0</v>
      </c>
      <c r="K220" s="7">
        <v>0</v>
      </c>
      <c r="L220" s="8">
        <v>0</v>
      </c>
      <c r="M220" s="6">
        <v>353</v>
      </c>
      <c r="N220" s="7">
        <v>353</v>
      </c>
      <c r="O220" s="7">
        <v>127</v>
      </c>
      <c r="P220" s="17">
        <f t="shared" si="63"/>
        <v>2.779527559055118</v>
      </c>
    </row>
    <row r="221" spans="2:16" ht="12.75">
      <c r="B221" s="16" t="s">
        <v>137</v>
      </c>
      <c r="C221" s="6">
        <v>0</v>
      </c>
      <c r="D221" s="6">
        <v>0</v>
      </c>
      <c r="E221" s="7">
        <v>0</v>
      </c>
      <c r="F221" s="7">
        <v>0</v>
      </c>
      <c r="G221" s="7">
        <v>0</v>
      </c>
      <c r="H221" s="8">
        <v>0</v>
      </c>
      <c r="I221" s="7">
        <v>0</v>
      </c>
      <c r="J221" s="7">
        <v>0</v>
      </c>
      <c r="K221" s="7">
        <v>0</v>
      </c>
      <c r="L221" s="8">
        <v>0</v>
      </c>
      <c r="M221" s="6">
        <v>933</v>
      </c>
      <c r="N221" s="7">
        <v>933</v>
      </c>
      <c r="O221" s="7">
        <v>321</v>
      </c>
      <c r="P221" s="17">
        <f t="shared" si="63"/>
        <v>2.9065420560747666</v>
      </c>
    </row>
    <row r="222" spans="2:16" ht="12.75">
      <c r="B222" s="16" t="s">
        <v>138</v>
      </c>
      <c r="C222" s="6">
        <v>0</v>
      </c>
      <c r="D222" s="6">
        <v>0</v>
      </c>
      <c r="E222" s="7">
        <v>0</v>
      </c>
      <c r="F222" s="7">
        <v>0</v>
      </c>
      <c r="G222" s="7">
        <v>0</v>
      </c>
      <c r="H222" s="8">
        <v>0</v>
      </c>
      <c r="I222" s="7">
        <v>0</v>
      </c>
      <c r="J222" s="7">
        <v>0</v>
      </c>
      <c r="K222" s="7">
        <v>0</v>
      </c>
      <c r="L222" s="8">
        <v>0</v>
      </c>
      <c r="M222" s="6">
        <v>519</v>
      </c>
      <c r="N222" s="7">
        <v>519</v>
      </c>
      <c r="O222" s="7">
        <v>189</v>
      </c>
      <c r="P222" s="17">
        <f t="shared" si="63"/>
        <v>2.746031746031746</v>
      </c>
    </row>
    <row r="223" spans="2:16" ht="12.75">
      <c r="B223" s="16" t="s">
        <v>139</v>
      </c>
      <c r="C223" s="6">
        <v>6</v>
      </c>
      <c r="D223" s="6">
        <v>0</v>
      </c>
      <c r="E223" s="7">
        <v>0</v>
      </c>
      <c r="F223" s="7">
        <v>0</v>
      </c>
      <c r="G223" s="7">
        <v>0</v>
      </c>
      <c r="H223" s="8">
        <v>0</v>
      </c>
      <c r="I223" s="7">
        <v>6</v>
      </c>
      <c r="J223" s="7">
        <v>0</v>
      </c>
      <c r="K223" s="7">
        <v>0</v>
      </c>
      <c r="L223" s="8">
        <v>6</v>
      </c>
      <c r="M223" s="6">
        <v>4883</v>
      </c>
      <c r="N223" s="7">
        <v>4877</v>
      </c>
      <c r="O223" s="7">
        <v>1602</v>
      </c>
      <c r="P223" s="17">
        <f t="shared" si="63"/>
        <v>3.0443196004993758</v>
      </c>
    </row>
    <row r="224" spans="2:16" ht="12.75">
      <c r="B224" s="16" t="s">
        <v>140</v>
      </c>
      <c r="C224" s="6">
        <v>1103</v>
      </c>
      <c r="D224" s="6">
        <v>833</v>
      </c>
      <c r="E224" s="7">
        <v>160</v>
      </c>
      <c r="F224" s="7">
        <v>8</v>
      </c>
      <c r="G224" s="7">
        <v>665</v>
      </c>
      <c r="H224" s="8">
        <v>0</v>
      </c>
      <c r="I224" s="7">
        <v>270</v>
      </c>
      <c r="J224" s="7">
        <v>0</v>
      </c>
      <c r="K224" s="7">
        <v>0</v>
      </c>
      <c r="L224" s="8">
        <v>270</v>
      </c>
      <c r="M224" s="6">
        <v>61209</v>
      </c>
      <c r="N224" s="7">
        <v>60106</v>
      </c>
      <c r="O224" s="7">
        <v>23686</v>
      </c>
      <c r="P224" s="17">
        <f t="shared" si="63"/>
        <v>2.537617157814743</v>
      </c>
    </row>
    <row r="225" spans="2:16" ht="12.75">
      <c r="B225" s="16" t="s">
        <v>141</v>
      </c>
      <c r="C225" s="6">
        <v>0</v>
      </c>
      <c r="D225" s="6">
        <v>0</v>
      </c>
      <c r="E225" s="7">
        <v>0</v>
      </c>
      <c r="F225" s="7">
        <v>0</v>
      </c>
      <c r="G225" s="7">
        <v>0</v>
      </c>
      <c r="H225" s="8">
        <v>0</v>
      </c>
      <c r="I225" s="7">
        <v>0</v>
      </c>
      <c r="J225" s="7">
        <v>0</v>
      </c>
      <c r="K225" s="7">
        <v>0</v>
      </c>
      <c r="L225" s="8">
        <v>0</v>
      </c>
      <c r="M225" s="6">
        <v>1216</v>
      </c>
      <c r="N225" s="7">
        <v>1216</v>
      </c>
      <c r="O225" s="7">
        <v>407</v>
      </c>
      <c r="P225" s="17">
        <f t="shared" si="63"/>
        <v>2.9877149877149876</v>
      </c>
    </row>
    <row r="226" spans="2:16" ht="12.75">
      <c r="B226" s="16" t="s">
        <v>142</v>
      </c>
      <c r="C226" s="6">
        <v>378</v>
      </c>
      <c r="D226" s="6">
        <v>66</v>
      </c>
      <c r="E226" s="7">
        <v>0</v>
      </c>
      <c r="F226" s="7">
        <v>0</v>
      </c>
      <c r="G226" s="7">
        <v>66</v>
      </c>
      <c r="H226" s="8">
        <v>0</v>
      </c>
      <c r="I226" s="7">
        <v>312</v>
      </c>
      <c r="J226" s="7">
        <v>281</v>
      </c>
      <c r="K226" s="7">
        <v>0</v>
      </c>
      <c r="L226" s="8">
        <v>31</v>
      </c>
      <c r="M226" s="6">
        <v>16715</v>
      </c>
      <c r="N226" s="7">
        <v>16337</v>
      </c>
      <c r="O226" s="7">
        <v>6569</v>
      </c>
      <c r="P226" s="17">
        <f t="shared" si="63"/>
        <v>2.486984320292282</v>
      </c>
    </row>
    <row r="227" spans="2:16" ht="12.75">
      <c r="B227" s="16" t="s">
        <v>143</v>
      </c>
      <c r="C227" s="6">
        <v>0</v>
      </c>
      <c r="D227" s="6">
        <v>0</v>
      </c>
      <c r="E227" s="7">
        <v>0</v>
      </c>
      <c r="F227" s="7">
        <v>0</v>
      </c>
      <c r="G227" s="7">
        <v>0</v>
      </c>
      <c r="H227" s="8">
        <v>0</v>
      </c>
      <c r="I227" s="7">
        <v>0</v>
      </c>
      <c r="J227" s="7">
        <v>0</v>
      </c>
      <c r="K227" s="7">
        <v>0</v>
      </c>
      <c r="L227" s="8">
        <v>0</v>
      </c>
      <c r="M227" s="6">
        <v>555</v>
      </c>
      <c r="N227" s="7">
        <v>555</v>
      </c>
      <c r="O227" s="7">
        <v>230</v>
      </c>
      <c r="P227" s="17">
        <f t="shared" si="63"/>
        <v>2.4130434782608696</v>
      </c>
    </row>
    <row r="228" spans="2:16" ht="12.75">
      <c r="B228" s="16"/>
      <c r="C228" s="6"/>
      <c r="D228" s="6"/>
      <c r="E228" s="7"/>
      <c r="F228" s="7"/>
      <c r="G228" s="7"/>
      <c r="H228" s="8"/>
      <c r="I228" s="7"/>
      <c r="J228" s="7"/>
      <c r="K228" s="7"/>
      <c r="L228" s="8"/>
      <c r="M228" s="6"/>
      <c r="N228" s="7"/>
      <c r="O228" s="7"/>
      <c r="P228" s="9"/>
    </row>
    <row r="229" spans="2:16" ht="12.75">
      <c r="B229" s="16" t="s">
        <v>144</v>
      </c>
      <c r="C229" s="6">
        <f aca="true" t="shared" si="64" ref="C229:O229">C205-SUM(C209:C227)</f>
        <v>6866</v>
      </c>
      <c r="D229" s="6">
        <f t="shared" si="64"/>
        <v>4593</v>
      </c>
      <c r="E229" s="7">
        <f t="shared" si="64"/>
        <v>891</v>
      </c>
      <c r="F229" s="7">
        <f t="shared" si="64"/>
        <v>136</v>
      </c>
      <c r="G229" s="7">
        <f t="shared" si="64"/>
        <v>3460</v>
      </c>
      <c r="H229" s="8">
        <f t="shared" si="64"/>
        <v>106</v>
      </c>
      <c r="I229" s="7">
        <f t="shared" si="64"/>
        <v>2273</v>
      </c>
      <c r="J229" s="7">
        <f t="shared" si="64"/>
        <v>174</v>
      </c>
      <c r="K229" s="7">
        <f t="shared" si="64"/>
        <v>214</v>
      </c>
      <c r="L229" s="8">
        <f t="shared" si="64"/>
        <v>1885</v>
      </c>
      <c r="M229" s="6">
        <f t="shared" si="64"/>
        <v>814580</v>
      </c>
      <c r="N229" s="7">
        <f t="shared" si="64"/>
        <v>807714</v>
      </c>
      <c r="O229" s="7">
        <f t="shared" si="64"/>
        <v>297997</v>
      </c>
      <c r="P229" s="17">
        <f>N229/O229</f>
        <v>2.710476951110246</v>
      </c>
    </row>
    <row r="230" spans="2:16" ht="12.75">
      <c r="B230" s="18" t="s">
        <v>20</v>
      </c>
      <c r="C230" s="19">
        <f>C229/C205</f>
        <v>0.7714606741573033</v>
      </c>
      <c r="D230" s="19">
        <f aca="true" t="shared" si="65" ref="D230:O230">D229/D205</f>
        <v>0.7832537517053206</v>
      </c>
      <c r="E230" s="20">
        <f t="shared" si="65"/>
        <v>0.8477640342530923</v>
      </c>
      <c r="F230" s="20">
        <f t="shared" si="65"/>
        <v>0.9066666666666666</v>
      </c>
      <c r="G230" s="20">
        <f t="shared" si="65"/>
        <v>0.7592714505156901</v>
      </c>
      <c r="H230" s="21">
        <f t="shared" si="65"/>
        <v>1</v>
      </c>
      <c r="I230" s="20">
        <f t="shared" si="65"/>
        <v>0.7486824769433466</v>
      </c>
      <c r="J230" s="20">
        <f t="shared" si="65"/>
        <v>0.3824175824175824</v>
      </c>
      <c r="K230" s="20">
        <f t="shared" si="65"/>
        <v>1</v>
      </c>
      <c r="L230" s="21">
        <f t="shared" si="65"/>
        <v>0.7963667089142374</v>
      </c>
      <c r="M230" s="19">
        <f t="shared" si="65"/>
        <v>0.8382375791976966</v>
      </c>
      <c r="N230" s="20">
        <f t="shared" si="65"/>
        <v>0.838854807000271</v>
      </c>
      <c r="O230" s="20">
        <f t="shared" si="65"/>
        <v>0.834524456293442</v>
      </c>
      <c r="P230" s="17"/>
    </row>
    <row r="231" spans="2:16" ht="12.75">
      <c r="B231" s="16"/>
      <c r="C231" s="6"/>
      <c r="D231" s="6"/>
      <c r="E231" s="7"/>
      <c r="F231" s="7"/>
      <c r="G231" s="7"/>
      <c r="H231" s="8"/>
      <c r="I231" s="7"/>
      <c r="J231" s="7"/>
      <c r="K231" s="7"/>
      <c r="L231" s="8"/>
      <c r="M231" s="6"/>
      <c r="N231" s="7"/>
      <c r="O231" s="7"/>
      <c r="P231" s="17"/>
    </row>
    <row r="232" spans="2:16" ht="12.75">
      <c r="B232" s="10" t="s">
        <v>145</v>
      </c>
      <c r="C232" s="11">
        <v>19328</v>
      </c>
      <c r="D232" s="11">
        <v>4283</v>
      </c>
      <c r="E232" s="12">
        <v>1156</v>
      </c>
      <c r="F232" s="12">
        <v>188</v>
      </c>
      <c r="G232" s="12">
        <v>2848</v>
      </c>
      <c r="H232" s="13">
        <v>91</v>
      </c>
      <c r="I232" s="12">
        <v>15045</v>
      </c>
      <c r="J232" s="12">
        <v>13394</v>
      </c>
      <c r="K232" s="12">
        <v>115</v>
      </c>
      <c r="L232" s="13">
        <v>1536</v>
      </c>
      <c r="M232" s="11">
        <v>863420</v>
      </c>
      <c r="N232" s="12">
        <v>844092</v>
      </c>
      <c r="O232" s="12">
        <v>304042</v>
      </c>
      <c r="P232" s="14">
        <f>N232/O232</f>
        <v>2.7762348622887627</v>
      </c>
    </row>
    <row r="233" spans="2:16" ht="12.75">
      <c r="B233" s="16" t="s">
        <v>14</v>
      </c>
      <c r="C233" s="6">
        <f>SUM(C236:C262)</f>
        <v>12512</v>
      </c>
      <c r="D233" s="6">
        <f aca="true" t="shared" si="66" ref="D233:O233">SUM(D236:D262)</f>
        <v>313</v>
      </c>
      <c r="E233" s="7">
        <f t="shared" si="66"/>
        <v>0</v>
      </c>
      <c r="F233" s="7">
        <f t="shared" si="66"/>
        <v>10</v>
      </c>
      <c r="G233" s="7">
        <f t="shared" si="66"/>
        <v>303</v>
      </c>
      <c r="H233" s="8">
        <f t="shared" si="66"/>
        <v>0</v>
      </c>
      <c r="I233" s="7">
        <f t="shared" si="66"/>
        <v>12199</v>
      </c>
      <c r="J233" s="7">
        <f t="shared" si="66"/>
        <v>11890</v>
      </c>
      <c r="K233" s="7">
        <f t="shared" si="66"/>
        <v>0</v>
      </c>
      <c r="L233" s="8">
        <f t="shared" si="66"/>
        <v>309</v>
      </c>
      <c r="M233" s="6">
        <f t="shared" si="66"/>
        <v>235813</v>
      </c>
      <c r="N233" s="7">
        <f t="shared" si="66"/>
        <v>223301</v>
      </c>
      <c r="O233" s="7">
        <f t="shared" si="66"/>
        <v>82933</v>
      </c>
      <c r="P233" s="17">
        <f>N233/O233</f>
        <v>2.692546995767668</v>
      </c>
    </row>
    <row r="234" spans="2:16" ht="12.75">
      <c r="B234" s="18" t="s">
        <v>20</v>
      </c>
      <c r="C234" s="19">
        <f aca="true" t="shared" si="67" ref="C234:J234">C233/C232</f>
        <v>0.6473509933774835</v>
      </c>
      <c r="D234" s="19">
        <f t="shared" si="67"/>
        <v>0.0730796170908242</v>
      </c>
      <c r="E234" s="20">
        <f t="shared" si="67"/>
        <v>0</v>
      </c>
      <c r="F234" s="20">
        <f t="shared" si="67"/>
        <v>0.05319148936170213</v>
      </c>
      <c r="G234" s="20">
        <f t="shared" si="67"/>
        <v>0.10639044943820225</v>
      </c>
      <c r="H234" s="21">
        <f t="shared" si="67"/>
        <v>0</v>
      </c>
      <c r="I234" s="20">
        <f t="shared" si="67"/>
        <v>0.8108341641741442</v>
      </c>
      <c r="J234" s="20">
        <f t="shared" si="67"/>
        <v>0.8877109153352247</v>
      </c>
      <c r="K234" s="20">
        <v>0</v>
      </c>
      <c r="L234" s="21">
        <f>L233/L232</f>
        <v>0.201171875</v>
      </c>
      <c r="M234" s="19">
        <f>M233/M232</f>
        <v>0.27311505408723447</v>
      </c>
      <c r="N234" s="20">
        <f>N233/N232</f>
        <v>0.2645458078029409</v>
      </c>
      <c r="O234" s="20">
        <f>O233/O232</f>
        <v>0.27276823596739924</v>
      </c>
      <c r="P234" s="9"/>
    </row>
    <row r="235" spans="2:16" s="15" customFormat="1" ht="12.75">
      <c r="B235" s="16"/>
      <c r="C235" s="22"/>
      <c r="D235" s="22"/>
      <c r="E235" s="23"/>
      <c r="F235" s="23"/>
      <c r="G235" s="23"/>
      <c r="H235" s="24"/>
      <c r="I235" s="23"/>
      <c r="J235" s="23"/>
      <c r="K235" s="23"/>
      <c r="L235" s="24"/>
      <c r="M235" s="22"/>
      <c r="N235" s="23"/>
      <c r="O235" s="23"/>
      <c r="P235" s="35"/>
    </row>
    <row r="236" spans="2:16" ht="12.75">
      <c r="B236" s="16" t="s">
        <v>146</v>
      </c>
      <c r="C236" s="6">
        <v>21</v>
      </c>
      <c r="D236" s="6">
        <v>0</v>
      </c>
      <c r="E236" s="7">
        <v>0</v>
      </c>
      <c r="F236" s="7">
        <v>0</v>
      </c>
      <c r="G236" s="7">
        <v>0</v>
      </c>
      <c r="H236" s="8">
        <v>0</v>
      </c>
      <c r="I236" s="7">
        <v>21</v>
      </c>
      <c r="J236" s="7">
        <v>0</v>
      </c>
      <c r="K236" s="7">
        <v>0</v>
      </c>
      <c r="L236" s="8">
        <v>21</v>
      </c>
      <c r="M236" s="6">
        <v>3123</v>
      </c>
      <c r="N236" s="7">
        <v>3102</v>
      </c>
      <c r="O236" s="7">
        <v>1002</v>
      </c>
      <c r="P236" s="17">
        <f aca="true" t="shared" si="68" ref="P236:P262">N236/O236</f>
        <v>3.095808383233533</v>
      </c>
    </row>
    <row r="237" spans="2:16" ht="12.75">
      <c r="B237" s="16" t="s">
        <v>147</v>
      </c>
      <c r="C237" s="6">
        <v>27</v>
      </c>
      <c r="D237" s="6">
        <v>17</v>
      </c>
      <c r="E237" s="7">
        <v>0</v>
      </c>
      <c r="F237" s="7">
        <v>0</v>
      </c>
      <c r="G237" s="7">
        <v>17</v>
      </c>
      <c r="H237" s="8">
        <v>0</v>
      </c>
      <c r="I237" s="7">
        <v>10</v>
      </c>
      <c r="J237" s="7">
        <v>0</v>
      </c>
      <c r="K237" s="7">
        <v>0</v>
      </c>
      <c r="L237" s="8">
        <v>10</v>
      </c>
      <c r="M237" s="6">
        <v>9148</v>
      </c>
      <c r="N237" s="7">
        <v>9121</v>
      </c>
      <c r="O237" s="7">
        <v>3542</v>
      </c>
      <c r="P237" s="17">
        <f t="shared" si="68"/>
        <v>2.575098814229249</v>
      </c>
    </row>
    <row r="238" spans="2:16" ht="12.75">
      <c r="B238" s="16" t="s">
        <v>148</v>
      </c>
      <c r="C238" s="6">
        <v>255</v>
      </c>
      <c r="D238" s="6">
        <v>148</v>
      </c>
      <c r="E238" s="7">
        <v>0</v>
      </c>
      <c r="F238" s="7">
        <v>3</v>
      </c>
      <c r="G238" s="7">
        <v>145</v>
      </c>
      <c r="H238" s="8">
        <v>0</v>
      </c>
      <c r="I238" s="7">
        <v>107</v>
      </c>
      <c r="J238" s="7">
        <v>0</v>
      </c>
      <c r="K238" s="7">
        <v>0</v>
      </c>
      <c r="L238" s="8">
        <v>107</v>
      </c>
      <c r="M238" s="6">
        <v>54727</v>
      </c>
      <c r="N238" s="7">
        <v>54472</v>
      </c>
      <c r="O238" s="7">
        <v>19950</v>
      </c>
      <c r="P238" s="17">
        <f t="shared" si="68"/>
        <v>2.730426065162907</v>
      </c>
    </row>
    <row r="239" spans="2:16" ht="12.75">
      <c r="B239" s="16" t="s">
        <v>149</v>
      </c>
      <c r="C239" s="6">
        <v>0</v>
      </c>
      <c r="D239" s="6">
        <v>0</v>
      </c>
      <c r="E239" s="7">
        <v>0</v>
      </c>
      <c r="F239" s="7">
        <v>0</v>
      </c>
      <c r="G239" s="7">
        <v>0</v>
      </c>
      <c r="H239" s="8">
        <v>0</v>
      </c>
      <c r="I239" s="7">
        <v>0</v>
      </c>
      <c r="J239" s="7">
        <v>0</v>
      </c>
      <c r="K239" s="7">
        <v>0</v>
      </c>
      <c r="L239" s="8">
        <v>0</v>
      </c>
      <c r="M239" s="6">
        <v>3046</v>
      </c>
      <c r="N239" s="7">
        <v>3046</v>
      </c>
      <c r="O239" s="7">
        <v>933</v>
      </c>
      <c r="P239" s="17">
        <f t="shared" si="68"/>
        <v>3.264737406216506</v>
      </c>
    </row>
    <row r="240" spans="2:16" ht="12.75">
      <c r="B240" s="16" t="s">
        <v>150</v>
      </c>
      <c r="C240" s="6">
        <v>5</v>
      </c>
      <c r="D240" s="6">
        <v>0</v>
      </c>
      <c r="E240" s="7">
        <v>0</v>
      </c>
      <c r="F240" s="7">
        <v>0</v>
      </c>
      <c r="G240" s="7">
        <v>0</v>
      </c>
      <c r="H240" s="8">
        <v>0</v>
      </c>
      <c r="I240" s="7">
        <v>5</v>
      </c>
      <c r="J240" s="7">
        <v>0</v>
      </c>
      <c r="K240" s="7">
        <v>0</v>
      </c>
      <c r="L240" s="8">
        <v>5</v>
      </c>
      <c r="M240" s="6">
        <v>4337</v>
      </c>
      <c r="N240" s="7">
        <v>4332</v>
      </c>
      <c r="O240" s="7">
        <v>1482</v>
      </c>
      <c r="P240" s="17">
        <f t="shared" si="68"/>
        <v>2.923076923076923</v>
      </c>
    </row>
    <row r="241" spans="2:16" ht="12.75">
      <c r="B241" s="16" t="s">
        <v>151</v>
      </c>
      <c r="C241" s="6">
        <v>15</v>
      </c>
      <c r="D241" s="6">
        <v>0</v>
      </c>
      <c r="E241" s="7">
        <v>0</v>
      </c>
      <c r="F241" s="7">
        <v>0</v>
      </c>
      <c r="G241" s="7">
        <v>0</v>
      </c>
      <c r="H241" s="8">
        <v>0</v>
      </c>
      <c r="I241" s="7">
        <v>15</v>
      </c>
      <c r="J241" s="7">
        <v>0</v>
      </c>
      <c r="K241" s="7">
        <v>0</v>
      </c>
      <c r="L241" s="8">
        <v>15</v>
      </c>
      <c r="M241" s="6">
        <v>6173</v>
      </c>
      <c r="N241" s="7">
        <v>6158</v>
      </c>
      <c r="O241" s="7">
        <v>2287</v>
      </c>
      <c r="P241" s="17">
        <f t="shared" si="68"/>
        <v>2.6926104066462613</v>
      </c>
    </row>
    <row r="242" spans="2:16" ht="12.75">
      <c r="B242" s="16" t="s">
        <v>152</v>
      </c>
      <c r="C242" s="6">
        <v>11535</v>
      </c>
      <c r="D242" s="6">
        <v>0</v>
      </c>
      <c r="E242" s="7">
        <v>0</v>
      </c>
      <c r="F242" s="7">
        <v>0</v>
      </c>
      <c r="G242" s="7">
        <v>0</v>
      </c>
      <c r="H242" s="8">
        <v>0</v>
      </c>
      <c r="I242" s="7">
        <v>11535</v>
      </c>
      <c r="J242" s="7">
        <v>11516</v>
      </c>
      <c r="K242" s="7">
        <v>0</v>
      </c>
      <c r="L242" s="8">
        <v>19</v>
      </c>
      <c r="M242" s="6">
        <v>30413</v>
      </c>
      <c r="N242" s="7">
        <v>18878</v>
      </c>
      <c r="O242" s="7">
        <v>6757</v>
      </c>
      <c r="P242" s="17">
        <f t="shared" si="68"/>
        <v>2.793843421636821</v>
      </c>
    </row>
    <row r="243" spans="2:16" ht="12.75">
      <c r="B243" s="16" t="s">
        <v>153</v>
      </c>
      <c r="C243" s="6">
        <v>0</v>
      </c>
      <c r="D243" s="6">
        <v>0</v>
      </c>
      <c r="E243" s="7">
        <v>0</v>
      </c>
      <c r="F243" s="7">
        <v>0</v>
      </c>
      <c r="G243" s="7">
        <v>0</v>
      </c>
      <c r="H243" s="8">
        <v>0</v>
      </c>
      <c r="I243" s="7">
        <v>0</v>
      </c>
      <c r="J243" s="7">
        <v>0</v>
      </c>
      <c r="K243" s="7">
        <v>0</v>
      </c>
      <c r="L243" s="8">
        <v>0</v>
      </c>
      <c r="M243" s="6">
        <v>1404</v>
      </c>
      <c r="N243" s="7">
        <v>1404</v>
      </c>
      <c r="O243" s="7">
        <v>374</v>
      </c>
      <c r="P243" s="17">
        <f t="shared" si="68"/>
        <v>3.7540106951871657</v>
      </c>
    </row>
    <row r="244" spans="2:16" ht="12.75">
      <c r="B244" s="16" t="s">
        <v>154</v>
      </c>
      <c r="C244" s="6">
        <v>0</v>
      </c>
      <c r="D244" s="6">
        <v>0</v>
      </c>
      <c r="E244" s="7">
        <v>0</v>
      </c>
      <c r="F244" s="7">
        <v>0</v>
      </c>
      <c r="G244" s="7">
        <v>0</v>
      </c>
      <c r="H244" s="8">
        <v>0</v>
      </c>
      <c r="I244" s="7">
        <v>0</v>
      </c>
      <c r="J244" s="7">
        <v>0</v>
      </c>
      <c r="K244" s="7">
        <v>0</v>
      </c>
      <c r="L244" s="8">
        <v>0</v>
      </c>
      <c r="M244" s="6">
        <v>1305</v>
      </c>
      <c r="N244" s="7">
        <v>1305</v>
      </c>
      <c r="O244" s="7">
        <v>467</v>
      </c>
      <c r="P244" s="17">
        <f t="shared" si="68"/>
        <v>2.7944325481798713</v>
      </c>
    </row>
    <row r="245" spans="2:16" ht="12.75">
      <c r="B245" s="16" t="s">
        <v>155</v>
      </c>
      <c r="C245" s="6">
        <v>0</v>
      </c>
      <c r="D245" s="6">
        <v>0</v>
      </c>
      <c r="E245" s="7">
        <v>0</v>
      </c>
      <c r="F245" s="7">
        <v>0</v>
      </c>
      <c r="G245" s="7">
        <v>0</v>
      </c>
      <c r="H245" s="8">
        <v>0</v>
      </c>
      <c r="I245" s="7">
        <v>0</v>
      </c>
      <c r="J245" s="7">
        <v>0</v>
      </c>
      <c r="K245" s="7">
        <v>0</v>
      </c>
      <c r="L245" s="8">
        <v>0</v>
      </c>
      <c r="M245" s="6">
        <v>5837</v>
      </c>
      <c r="N245" s="7">
        <v>5837</v>
      </c>
      <c r="O245" s="7">
        <v>2050</v>
      </c>
      <c r="P245" s="17">
        <f t="shared" si="68"/>
        <v>2.8473170731707316</v>
      </c>
    </row>
    <row r="246" spans="2:16" ht="12.75">
      <c r="B246" s="16" t="s">
        <v>156</v>
      </c>
      <c r="C246" s="6">
        <v>0</v>
      </c>
      <c r="D246" s="6">
        <v>0</v>
      </c>
      <c r="E246" s="7">
        <v>0</v>
      </c>
      <c r="F246" s="7">
        <v>0</v>
      </c>
      <c r="G246" s="7">
        <v>0</v>
      </c>
      <c r="H246" s="8">
        <v>0</v>
      </c>
      <c r="I246" s="7">
        <v>0</v>
      </c>
      <c r="J246" s="7">
        <v>0</v>
      </c>
      <c r="K246" s="7">
        <v>0</v>
      </c>
      <c r="L246" s="8">
        <v>0</v>
      </c>
      <c r="M246" s="6">
        <v>63</v>
      </c>
      <c r="N246" s="7">
        <v>63</v>
      </c>
      <c r="O246" s="7">
        <v>22</v>
      </c>
      <c r="P246" s="17">
        <f t="shared" si="68"/>
        <v>2.8636363636363638</v>
      </c>
    </row>
    <row r="247" spans="2:16" ht="12.75">
      <c r="B247" s="16" t="s">
        <v>157</v>
      </c>
      <c r="C247" s="6">
        <v>0</v>
      </c>
      <c r="D247" s="6">
        <v>0</v>
      </c>
      <c r="E247" s="7">
        <v>0</v>
      </c>
      <c r="F247" s="7">
        <v>0</v>
      </c>
      <c r="G247" s="7">
        <v>0</v>
      </c>
      <c r="H247" s="8">
        <v>0</v>
      </c>
      <c r="I247" s="7">
        <v>0</v>
      </c>
      <c r="J247" s="7">
        <v>0</v>
      </c>
      <c r="K247" s="7">
        <v>0</v>
      </c>
      <c r="L247" s="8">
        <v>0</v>
      </c>
      <c r="M247" s="6">
        <v>1445</v>
      </c>
      <c r="N247" s="7">
        <v>1445</v>
      </c>
      <c r="O247" s="7">
        <v>445</v>
      </c>
      <c r="P247" s="17">
        <f t="shared" si="68"/>
        <v>3.247191011235955</v>
      </c>
    </row>
    <row r="248" spans="2:16" ht="12.75">
      <c r="B248" s="16" t="s">
        <v>158</v>
      </c>
      <c r="C248" s="6">
        <v>4</v>
      </c>
      <c r="D248" s="6">
        <v>4</v>
      </c>
      <c r="E248" s="7">
        <v>0</v>
      </c>
      <c r="F248" s="7">
        <v>0</v>
      </c>
      <c r="G248" s="7">
        <v>4</v>
      </c>
      <c r="H248" s="8">
        <v>0</v>
      </c>
      <c r="I248" s="7">
        <v>0</v>
      </c>
      <c r="J248" s="7">
        <v>0</v>
      </c>
      <c r="K248" s="7">
        <v>0</v>
      </c>
      <c r="L248" s="8">
        <v>0</v>
      </c>
      <c r="M248" s="6">
        <v>1494</v>
      </c>
      <c r="N248" s="7">
        <v>1490</v>
      </c>
      <c r="O248" s="7">
        <v>517</v>
      </c>
      <c r="P248" s="17">
        <f t="shared" si="68"/>
        <v>2.882011605415861</v>
      </c>
    </row>
    <row r="249" spans="2:16" ht="12.75">
      <c r="B249" s="16" t="s">
        <v>159</v>
      </c>
      <c r="C249" s="6">
        <v>0</v>
      </c>
      <c r="D249" s="6">
        <v>0</v>
      </c>
      <c r="E249" s="7">
        <v>0</v>
      </c>
      <c r="F249" s="7">
        <v>0</v>
      </c>
      <c r="G249" s="7">
        <v>0</v>
      </c>
      <c r="H249" s="8">
        <v>0</v>
      </c>
      <c r="I249" s="7">
        <v>0</v>
      </c>
      <c r="J249" s="7">
        <v>0</v>
      </c>
      <c r="K249" s="7">
        <v>0</v>
      </c>
      <c r="L249" s="8">
        <v>0</v>
      </c>
      <c r="M249" s="6">
        <v>2447</v>
      </c>
      <c r="N249" s="7">
        <v>2447</v>
      </c>
      <c r="O249" s="7">
        <v>868</v>
      </c>
      <c r="P249" s="17">
        <f t="shared" si="68"/>
        <v>2.8191244239631335</v>
      </c>
    </row>
    <row r="250" spans="2:16" s="15" customFormat="1" ht="12.75">
      <c r="B250" s="16" t="s">
        <v>160</v>
      </c>
      <c r="C250" s="6">
        <v>0</v>
      </c>
      <c r="D250" s="6">
        <v>0</v>
      </c>
      <c r="E250" s="7">
        <v>0</v>
      </c>
      <c r="F250" s="7">
        <v>0</v>
      </c>
      <c r="G250" s="7">
        <v>0</v>
      </c>
      <c r="H250" s="8">
        <v>0</v>
      </c>
      <c r="I250" s="7">
        <v>0</v>
      </c>
      <c r="J250" s="7">
        <v>0</v>
      </c>
      <c r="K250" s="7">
        <v>0</v>
      </c>
      <c r="L250" s="8">
        <v>0</v>
      </c>
      <c r="M250" s="6">
        <v>6000</v>
      </c>
      <c r="N250" s="7">
        <v>6000</v>
      </c>
      <c r="O250" s="7">
        <v>2077</v>
      </c>
      <c r="P250" s="17">
        <f t="shared" si="68"/>
        <v>2.888781896966779</v>
      </c>
    </row>
    <row r="251" spans="2:16" ht="12.75">
      <c r="B251" s="16" t="s">
        <v>161</v>
      </c>
      <c r="C251" s="6">
        <v>0</v>
      </c>
      <c r="D251" s="6">
        <v>0</v>
      </c>
      <c r="E251" s="7">
        <v>0</v>
      </c>
      <c r="F251" s="7">
        <v>0</v>
      </c>
      <c r="G251" s="7">
        <v>0</v>
      </c>
      <c r="H251" s="8">
        <v>0</v>
      </c>
      <c r="I251" s="7">
        <v>0</v>
      </c>
      <c r="J251" s="7">
        <v>0</v>
      </c>
      <c r="K251" s="7">
        <v>0</v>
      </c>
      <c r="L251" s="8">
        <v>0</v>
      </c>
      <c r="M251" s="6">
        <v>23068</v>
      </c>
      <c r="N251" s="7">
        <v>23068</v>
      </c>
      <c r="O251" s="7">
        <v>9747</v>
      </c>
      <c r="P251" s="17">
        <f t="shared" si="68"/>
        <v>2.366676926233713</v>
      </c>
    </row>
    <row r="252" spans="2:16" ht="12.75">
      <c r="B252" s="16" t="s">
        <v>162</v>
      </c>
      <c r="C252" s="6">
        <v>293</v>
      </c>
      <c r="D252" s="6">
        <v>11</v>
      </c>
      <c r="E252" s="7">
        <v>0</v>
      </c>
      <c r="F252" s="7">
        <v>7</v>
      </c>
      <c r="G252" s="7">
        <v>4</v>
      </c>
      <c r="H252" s="8">
        <v>0</v>
      </c>
      <c r="I252" s="7">
        <v>282</v>
      </c>
      <c r="J252" s="7">
        <v>242</v>
      </c>
      <c r="K252" s="7">
        <v>0</v>
      </c>
      <c r="L252" s="8">
        <v>40</v>
      </c>
      <c r="M252" s="6">
        <v>17557</v>
      </c>
      <c r="N252" s="7">
        <v>17264</v>
      </c>
      <c r="O252" s="7">
        <v>6324</v>
      </c>
      <c r="P252" s="17">
        <f t="shared" si="68"/>
        <v>2.7299177735610374</v>
      </c>
    </row>
    <row r="253" spans="2:16" ht="12.75">
      <c r="B253" s="16" t="s">
        <v>163</v>
      </c>
      <c r="C253" s="6">
        <v>3</v>
      </c>
      <c r="D253" s="6">
        <v>0</v>
      </c>
      <c r="E253" s="7">
        <v>0</v>
      </c>
      <c r="F253" s="7">
        <v>0</v>
      </c>
      <c r="G253" s="7">
        <v>0</v>
      </c>
      <c r="H253" s="8">
        <v>0</v>
      </c>
      <c r="I253" s="7">
        <v>3</v>
      </c>
      <c r="J253" s="7">
        <v>0</v>
      </c>
      <c r="K253" s="7">
        <v>0</v>
      </c>
      <c r="L253" s="8">
        <v>3</v>
      </c>
      <c r="M253" s="6">
        <v>1687</v>
      </c>
      <c r="N253" s="7">
        <v>1684</v>
      </c>
      <c r="O253" s="7">
        <v>496</v>
      </c>
      <c r="P253" s="17">
        <f t="shared" si="68"/>
        <v>3.3951612903225805</v>
      </c>
    </row>
    <row r="254" spans="2:16" ht="12.75">
      <c r="B254" s="16" t="s">
        <v>164</v>
      </c>
      <c r="C254" s="6">
        <v>183</v>
      </c>
      <c r="D254" s="6">
        <v>0</v>
      </c>
      <c r="E254" s="7">
        <v>0</v>
      </c>
      <c r="F254" s="7">
        <v>0</v>
      </c>
      <c r="G254" s="7">
        <v>0</v>
      </c>
      <c r="H254" s="8">
        <v>0</v>
      </c>
      <c r="I254" s="7">
        <v>183</v>
      </c>
      <c r="J254" s="7">
        <v>132</v>
      </c>
      <c r="K254" s="7">
        <v>0</v>
      </c>
      <c r="L254" s="8">
        <v>51</v>
      </c>
      <c r="M254" s="6">
        <v>25115</v>
      </c>
      <c r="N254" s="7">
        <v>24932</v>
      </c>
      <c r="O254" s="7">
        <v>10498</v>
      </c>
      <c r="P254" s="17">
        <f t="shared" si="68"/>
        <v>2.3749285578205375</v>
      </c>
    </row>
    <row r="255" spans="2:16" ht="12.75">
      <c r="B255" s="16" t="s">
        <v>165</v>
      </c>
      <c r="C255" s="6">
        <v>0</v>
      </c>
      <c r="D255" s="6">
        <v>0</v>
      </c>
      <c r="E255" s="7">
        <v>0</v>
      </c>
      <c r="F255" s="7">
        <v>0</v>
      </c>
      <c r="G255" s="7">
        <v>0</v>
      </c>
      <c r="H255" s="8">
        <v>0</v>
      </c>
      <c r="I255" s="7">
        <v>0</v>
      </c>
      <c r="J255" s="7">
        <v>0</v>
      </c>
      <c r="K255" s="7">
        <v>0</v>
      </c>
      <c r="L255" s="8">
        <v>0</v>
      </c>
      <c r="M255" s="6">
        <v>2015</v>
      </c>
      <c r="N255" s="7">
        <v>2015</v>
      </c>
      <c r="O255" s="7">
        <v>851</v>
      </c>
      <c r="P255" s="17">
        <f t="shared" si="68"/>
        <v>2.3678025851938895</v>
      </c>
    </row>
    <row r="256" spans="2:16" ht="12.75">
      <c r="B256" s="16" t="s">
        <v>166</v>
      </c>
      <c r="C256" s="6">
        <v>15</v>
      </c>
      <c r="D256" s="6">
        <v>0</v>
      </c>
      <c r="E256" s="7">
        <v>0</v>
      </c>
      <c r="F256" s="7">
        <v>0</v>
      </c>
      <c r="G256" s="7">
        <v>0</v>
      </c>
      <c r="H256" s="8">
        <v>0</v>
      </c>
      <c r="I256" s="7">
        <v>15</v>
      </c>
      <c r="J256" s="7">
        <v>0</v>
      </c>
      <c r="K256" s="7">
        <v>0</v>
      </c>
      <c r="L256" s="8">
        <v>15</v>
      </c>
      <c r="M256" s="6">
        <v>8080</v>
      </c>
      <c r="N256" s="7">
        <v>8065</v>
      </c>
      <c r="O256" s="7">
        <v>3344</v>
      </c>
      <c r="P256" s="17">
        <f t="shared" si="68"/>
        <v>2.411782296650718</v>
      </c>
    </row>
    <row r="257" spans="2:16" ht="12.75">
      <c r="B257" s="16" t="s">
        <v>167</v>
      </c>
      <c r="C257" s="6">
        <v>7</v>
      </c>
      <c r="D257" s="6">
        <v>4</v>
      </c>
      <c r="E257" s="7">
        <v>0</v>
      </c>
      <c r="F257" s="7">
        <v>0</v>
      </c>
      <c r="G257" s="7">
        <v>4</v>
      </c>
      <c r="H257" s="8">
        <v>0</v>
      </c>
      <c r="I257" s="7">
        <v>3</v>
      </c>
      <c r="J257" s="7">
        <v>0</v>
      </c>
      <c r="K257" s="7">
        <v>0</v>
      </c>
      <c r="L257" s="8">
        <v>3</v>
      </c>
      <c r="M257" s="6">
        <v>12135</v>
      </c>
      <c r="N257" s="7">
        <v>12128</v>
      </c>
      <c r="O257" s="7">
        <v>3952</v>
      </c>
      <c r="P257" s="17">
        <f t="shared" si="68"/>
        <v>3.068825910931174</v>
      </c>
    </row>
    <row r="258" spans="2:16" ht="12.75">
      <c r="B258" s="16" t="s">
        <v>168</v>
      </c>
      <c r="C258" s="6">
        <v>0</v>
      </c>
      <c r="D258" s="6">
        <v>0</v>
      </c>
      <c r="E258" s="7">
        <v>0</v>
      </c>
      <c r="F258" s="7">
        <v>0</v>
      </c>
      <c r="G258" s="7">
        <v>0</v>
      </c>
      <c r="H258" s="8">
        <v>0</v>
      </c>
      <c r="I258" s="7">
        <v>0</v>
      </c>
      <c r="J258" s="7">
        <v>0</v>
      </c>
      <c r="K258" s="7">
        <v>0</v>
      </c>
      <c r="L258" s="8">
        <v>0</v>
      </c>
      <c r="M258" s="6">
        <v>517</v>
      </c>
      <c r="N258" s="7">
        <v>517</v>
      </c>
      <c r="O258" s="7">
        <v>167</v>
      </c>
      <c r="P258" s="17">
        <f t="shared" si="68"/>
        <v>3.095808383233533</v>
      </c>
    </row>
    <row r="259" spans="2:16" ht="12.75">
      <c r="B259" s="16" t="s">
        <v>169</v>
      </c>
      <c r="C259" s="6">
        <v>145</v>
      </c>
      <c r="D259" s="6">
        <v>129</v>
      </c>
      <c r="E259" s="7">
        <v>0</v>
      </c>
      <c r="F259" s="7">
        <v>0</v>
      </c>
      <c r="G259" s="7">
        <v>129</v>
      </c>
      <c r="H259" s="8">
        <v>0</v>
      </c>
      <c r="I259" s="7">
        <v>16</v>
      </c>
      <c r="J259" s="7">
        <v>0</v>
      </c>
      <c r="K259" s="7">
        <v>0</v>
      </c>
      <c r="L259" s="8">
        <v>16</v>
      </c>
      <c r="M259" s="6">
        <v>6956</v>
      </c>
      <c r="N259" s="7">
        <v>6811</v>
      </c>
      <c r="O259" s="7">
        <v>1944</v>
      </c>
      <c r="P259" s="17">
        <f t="shared" si="68"/>
        <v>3.5036008230452675</v>
      </c>
    </row>
    <row r="260" spans="2:16" ht="12.75">
      <c r="B260" s="16" t="s">
        <v>170</v>
      </c>
      <c r="C260" s="6">
        <v>0</v>
      </c>
      <c r="D260" s="6">
        <v>0</v>
      </c>
      <c r="E260" s="7">
        <v>0</v>
      </c>
      <c r="F260" s="7">
        <v>0</v>
      </c>
      <c r="G260" s="7">
        <v>0</v>
      </c>
      <c r="H260" s="8">
        <v>0</v>
      </c>
      <c r="I260" s="7">
        <v>0</v>
      </c>
      <c r="J260" s="7">
        <v>0</v>
      </c>
      <c r="K260" s="7">
        <v>0</v>
      </c>
      <c r="L260" s="8">
        <v>0</v>
      </c>
      <c r="M260" s="6">
        <v>4542</v>
      </c>
      <c r="N260" s="7">
        <v>4542</v>
      </c>
      <c r="O260" s="7">
        <v>1650</v>
      </c>
      <c r="P260" s="17">
        <f t="shared" si="68"/>
        <v>2.752727272727273</v>
      </c>
    </row>
    <row r="261" spans="2:16" ht="12.75">
      <c r="B261" s="16" t="s">
        <v>171</v>
      </c>
      <c r="C261" s="6">
        <v>4</v>
      </c>
      <c r="D261" s="6">
        <v>0</v>
      </c>
      <c r="E261" s="7">
        <v>0</v>
      </c>
      <c r="F261" s="7">
        <v>0</v>
      </c>
      <c r="G261" s="7">
        <v>0</v>
      </c>
      <c r="H261" s="8">
        <v>0</v>
      </c>
      <c r="I261" s="7">
        <v>4</v>
      </c>
      <c r="J261" s="7">
        <v>0</v>
      </c>
      <c r="K261" s="7">
        <v>0</v>
      </c>
      <c r="L261" s="8">
        <v>4</v>
      </c>
      <c r="M261" s="6">
        <v>2548</v>
      </c>
      <c r="N261" s="7">
        <v>2544</v>
      </c>
      <c r="O261" s="7">
        <v>897</v>
      </c>
      <c r="P261" s="17">
        <f t="shared" si="68"/>
        <v>2.8361204013377925</v>
      </c>
    </row>
    <row r="262" spans="2:16" ht="12.75">
      <c r="B262" s="16" t="s">
        <v>172</v>
      </c>
      <c r="C262" s="6">
        <v>0</v>
      </c>
      <c r="D262" s="6">
        <v>0</v>
      </c>
      <c r="E262" s="7">
        <v>0</v>
      </c>
      <c r="F262" s="7">
        <v>0</v>
      </c>
      <c r="G262" s="7">
        <v>0</v>
      </c>
      <c r="H262" s="8">
        <v>0</v>
      </c>
      <c r="I262" s="7">
        <v>0</v>
      </c>
      <c r="J262" s="7">
        <v>0</v>
      </c>
      <c r="K262" s="7">
        <v>0</v>
      </c>
      <c r="L262" s="8">
        <v>0</v>
      </c>
      <c r="M262" s="6">
        <v>631</v>
      </c>
      <c r="N262" s="7">
        <v>631</v>
      </c>
      <c r="O262" s="7">
        <v>290</v>
      </c>
      <c r="P262" s="17">
        <f t="shared" si="68"/>
        <v>2.1758620689655173</v>
      </c>
    </row>
    <row r="263" spans="2:16" ht="12.75">
      <c r="B263" s="16"/>
      <c r="C263" s="6"/>
      <c r="D263" s="6"/>
      <c r="E263" s="7"/>
      <c r="F263" s="7"/>
      <c r="G263" s="7"/>
      <c r="H263" s="8"/>
      <c r="I263" s="7"/>
      <c r="J263" s="7"/>
      <c r="K263" s="7"/>
      <c r="L263" s="8"/>
      <c r="M263" s="6"/>
      <c r="N263" s="7"/>
      <c r="O263" s="7"/>
      <c r="P263" s="9"/>
    </row>
    <row r="264" spans="2:16" ht="12.75">
      <c r="B264" s="16" t="s">
        <v>173</v>
      </c>
      <c r="C264" s="6">
        <f aca="true" t="shared" si="69" ref="C264:O264">C232-SUM(C236:C262)</f>
        <v>6816</v>
      </c>
      <c r="D264" s="6">
        <f t="shared" si="69"/>
        <v>3970</v>
      </c>
      <c r="E264" s="7">
        <f t="shared" si="69"/>
        <v>1156</v>
      </c>
      <c r="F264" s="7">
        <f t="shared" si="69"/>
        <v>178</v>
      </c>
      <c r="G264" s="7">
        <f t="shared" si="69"/>
        <v>2545</v>
      </c>
      <c r="H264" s="8">
        <f t="shared" si="69"/>
        <v>91</v>
      </c>
      <c r="I264" s="7">
        <f t="shared" si="69"/>
        <v>2846</v>
      </c>
      <c r="J264" s="7">
        <f t="shared" si="69"/>
        <v>1504</v>
      </c>
      <c r="K264" s="7">
        <f t="shared" si="69"/>
        <v>115</v>
      </c>
      <c r="L264" s="8">
        <f t="shared" si="69"/>
        <v>1227</v>
      </c>
      <c r="M264" s="6">
        <f t="shared" si="69"/>
        <v>627607</v>
      </c>
      <c r="N264" s="7">
        <f t="shared" si="69"/>
        <v>620791</v>
      </c>
      <c r="O264" s="7">
        <f t="shared" si="69"/>
        <v>221109</v>
      </c>
      <c r="P264" s="17">
        <f>N264/O264</f>
        <v>2.8076242939002936</v>
      </c>
    </row>
    <row r="265" spans="2:16" ht="12.75">
      <c r="B265" s="18" t="s">
        <v>20</v>
      </c>
      <c r="C265" s="19">
        <f>C264/C232</f>
        <v>0.3526490066225166</v>
      </c>
      <c r="D265" s="19">
        <f aca="true" t="shared" si="70" ref="D265:O265">D264/D232</f>
        <v>0.9269203829091758</v>
      </c>
      <c r="E265" s="20">
        <f t="shared" si="70"/>
        <v>1</v>
      </c>
      <c r="F265" s="20">
        <f t="shared" si="70"/>
        <v>0.9468085106382979</v>
      </c>
      <c r="G265" s="20">
        <f t="shared" si="70"/>
        <v>0.8936095505617978</v>
      </c>
      <c r="H265" s="21">
        <f t="shared" si="70"/>
        <v>1</v>
      </c>
      <c r="I265" s="20">
        <f t="shared" si="70"/>
        <v>0.18916583582585578</v>
      </c>
      <c r="J265" s="20">
        <f t="shared" si="70"/>
        <v>0.11228908466477527</v>
      </c>
      <c r="K265" s="20">
        <f t="shared" si="70"/>
        <v>1</v>
      </c>
      <c r="L265" s="21">
        <f t="shared" si="70"/>
        <v>0.798828125</v>
      </c>
      <c r="M265" s="19">
        <f t="shared" si="70"/>
        <v>0.7268849459127655</v>
      </c>
      <c r="N265" s="20">
        <f t="shared" si="70"/>
        <v>0.7354541921970591</v>
      </c>
      <c r="O265" s="20">
        <f t="shared" si="70"/>
        <v>0.7272317640326008</v>
      </c>
      <c r="P265" s="17"/>
    </row>
    <row r="266" spans="2:16" ht="12.75">
      <c r="B266" s="25"/>
      <c r="C266" s="32"/>
      <c r="D266" s="32"/>
      <c r="E266" s="33"/>
      <c r="F266" s="33"/>
      <c r="G266" s="33"/>
      <c r="H266" s="34"/>
      <c r="I266" s="33"/>
      <c r="J266" s="33"/>
      <c r="K266" s="33"/>
      <c r="L266" s="34"/>
      <c r="M266" s="32"/>
      <c r="N266" s="33"/>
      <c r="O266" s="33"/>
      <c r="P266" s="29"/>
    </row>
    <row r="267" spans="2:16" s="15" customFormat="1" ht="12.75">
      <c r="B267" s="30" t="s">
        <v>174</v>
      </c>
      <c r="C267" s="22">
        <v>426</v>
      </c>
      <c r="D267" s="22">
        <v>371</v>
      </c>
      <c r="E267" s="23">
        <v>254</v>
      </c>
      <c r="F267" s="23">
        <v>0</v>
      </c>
      <c r="G267" s="23">
        <v>113</v>
      </c>
      <c r="H267" s="24">
        <v>4</v>
      </c>
      <c r="I267" s="23">
        <v>55</v>
      </c>
      <c r="J267" s="23">
        <v>0</v>
      </c>
      <c r="K267" s="23">
        <v>0</v>
      </c>
      <c r="L267" s="24">
        <v>55</v>
      </c>
      <c r="M267" s="22">
        <v>47798</v>
      </c>
      <c r="N267" s="23">
        <v>47372</v>
      </c>
      <c r="O267" s="23">
        <v>18016</v>
      </c>
      <c r="P267" s="31">
        <f>N267/O267</f>
        <v>2.6294404973357017</v>
      </c>
    </row>
    <row r="268" spans="2:16" ht="12.75">
      <c r="B268" s="16" t="s">
        <v>14</v>
      </c>
      <c r="C268" s="6">
        <f>SUM(C271:C278)</f>
        <v>220</v>
      </c>
      <c r="D268" s="6">
        <f aca="true" t="shared" si="71" ref="D268:O268">SUM(D271:D278)</f>
        <v>204</v>
      </c>
      <c r="E268" s="7">
        <f t="shared" si="71"/>
        <v>87</v>
      </c>
      <c r="F268" s="7">
        <f t="shared" si="71"/>
        <v>0</v>
      </c>
      <c r="G268" s="7">
        <f t="shared" si="71"/>
        <v>113</v>
      </c>
      <c r="H268" s="8">
        <f t="shared" si="71"/>
        <v>4</v>
      </c>
      <c r="I268" s="7">
        <f t="shared" si="71"/>
        <v>16</v>
      </c>
      <c r="J268" s="7">
        <f t="shared" si="71"/>
        <v>0</v>
      </c>
      <c r="K268" s="7">
        <f t="shared" si="71"/>
        <v>0</v>
      </c>
      <c r="L268" s="8">
        <f t="shared" si="71"/>
        <v>16</v>
      </c>
      <c r="M268" s="6">
        <f t="shared" si="71"/>
        <v>6562</v>
      </c>
      <c r="N268" s="7">
        <f t="shared" si="71"/>
        <v>6342</v>
      </c>
      <c r="O268" s="7">
        <f t="shared" si="71"/>
        <v>2462</v>
      </c>
      <c r="P268" s="17">
        <f>N268/O268</f>
        <v>2.5759545085296507</v>
      </c>
    </row>
    <row r="269" spans="2:16" ht="12.75">
      <c r="B269" s="18" t="s">
        <v>20</v>
      </c>
      <c r="C269" s="19">
        <f>C268/C267</f>
        <v>0.5164319248826291</v>
      </c>
      <c r="D269" s="19">
        <f>D268/D267</f>
        <v>0.5498652291105122</v>
      </c>
      <c r="E269" s="20">
        <f>E268/E267</f>
        <v>0.3425196850393701</v>
      </c>
      <c r="F269" s="20">
        <v>0</v>
      </c>
      <c r="G269" s="20">
        <f>G268/G267</f>
        <v>1</v>
      </c>
      <c r="H269" s="21">
        <f>H268/H267</f>
        <v>1</v>
      </c>
      <c r="I269" s="20">
        <f>I268/I267</f>
        <v>0.2909090909090909</v>
      </c>
      <c r="J269" s="20">
        <v>0</v>
      </c>
      <c r="K269" s="20">
        <v>0</v>
      </c>
      <c r="L269" s="21">
        <f>L268/L267</f>
        <v>0.2909090909090909</v>
      </c>
      <c r="M269" s="19">
        <f>M268/M267</f>
        <v>0.1372860789154358</v>
      </c>
      <c r="N269" s="20">
        <f>N268/N267</f>
        <v>0.13387655154943848</v>
      </c>
      <c r="O269" s="20">
        <f>O268/O267</f>
        <v>0.13665630550621669</v>
      </c>
      <c r="P269" s="9"/>
    </row>
    <row r="270" spans="2:16" ht="12.75">
      <c r="B270" s="16"/>
      <c r="C270" s="6"/>
      <c r="D270" s="6"/>
      <c r="E270" s="7"/>
      <c r="F270" s="7"/>
      <c r="G270" s="7"/>
      <c r="H270" s="8"/>
      <c r="I270" s="7"/>
      <c r="J270" s="7"/>
      <c r="K270" s="7"/>
      <c r="L270" s="8"/>
      <c r="M270" s="6"/>
      <c r="N270" s="7"/>
      <c r="O270" s="7"/>
      <c r="P270" s="9"/>
    </row>
    <row r="271" spans="2:16" ht="12.75">
      <c r="B271" s="16" t="s">
        <v>175</v>
      </c>
      <c r="C271" s="6">
        <v>0</v>
      </c>
      <c r="D271" s="6">
        <v>0</v>
      </c>
      <c r="E271" s="7">
        <v>0</v>
      </c>
      <c r="F271" s="7">
        <v>0</v>
      </c>
      <c r="G271" s="7">
        <v>0</v>
      </c>
      <c r="H271" s="8">
        <v>0</v>
      </c>
      <c r="I271" s="7">
        <v>0</v>
      </c>
      <c r="J271" s="7">
        <v>0</v>
      </c>
      <c r="K271" s="7">
        <v>0</v>
      </c>
      <c r="L271" s="8">
        <v>0</v>
      </c>
      <c r="M271" s="6">
        <v>120</v>
      </c>
      <c r="N271" s="7">
        <v>120</v>
      </c>
      <c r="O271" s="7">
        <v>48</v>
      </c>
      <c r="P271" s="17">
        <f aca="true" t="shared" si="72" ref="P271:P278">N271/O271</f>
        <v>2.5</v>
      </c>
    </row>
    <row r="272" spans="2:16" ht="12.75">
      <c r="B272" s="16" t="s">
        <v>176</v>
      </c>
      <c r="C272" s="6">
        <v>210</v>
      </c>
      <c r="D272" s="6">
        <v>204</v>
      </c>
      <c r="E272" s="7">
        <v>87</v>
      </c>
      <c r="F272" s="7">
        <v>0</v>
      </c>
      <c r="G272" s="7">
        <v>113</v>
      </c>
      <c r="H272" s="8">
        <v>4</v>
      </c>
      <c r="I272" s="7">
        <v>6</v>
      </c>
      <c r="J272" s="7">
        <v>0</v>
      </c>
      <c r="K272" s="7">
        <v>0</v>
      </c>
      <c r="L272" s="8">
        <v>6</v>
      </c>
      <c r="M272" s="6">
        <v>4285</v>
      </c>
      <c r="N272" s="7">
        <v>4075</v>
      </c>
      <c r="O272" s="7">
        <v>1568</v>
      </c>
      <c r="P272" s="17">
        <f t="shared" si="72"/>
        <v>2.5988520408163267</v>
      </c>
    </row>
    <row r="273" spans="2:16" ht="12.75">
      <c r="B273" s="16" t="s">
        <v>177</v>
      </c>
      <c r="C273" s="6">
        <v>0</v>
      </c>
      <c r="D273" s="6">
        <v>0</v>
      </c>
      <c r="E273" s="7">
        <v>0</v>
      </c>
      <c r="F273" s="7">
        <v>0</v>
      </c>
      <c r="G273" s="7">
        <v>0</v>
      </c>
      <c r="H273" s="8">
        <v>0</v>
      </c>
      <c r="I273" s="7">
        <v>0</v>
      </c>
      <c r="J273" s="7">
        <v>0</v>
      </c>
      <c r="K273" s="7">
        <v>0</v>
      </c>
      <c r="L273" s="8">
        <v>0</v>
      </c>
      <c r="M273" s="6">
        <v>745</v>
      </c>
      <c r="N273" s="7">
        <v>745</v>
      </c>
      <c r="O273" s="7">
        <v>275</v>
      </c>
      <c r="P273" s="17">
        <f t="shared" si="72"/>
        <v>2.709090909090909</v>
      </c>
    </row>
    <row r="274" spans="2:16" ht="12.75">
      <c r="B274" s="16" t="s">
        <v>121</v>
      </c>
      <c r="C274" s="6">
        <v>0</v>
      </c>
      <c r="D274" s="6">
        <v>0</v>
      </c>
      <c r="E274" s="7">
        <v>0</v>
      </c>
      <c r="F274" s="7">
        <v>0</v>
      </c>
      <c r="G274" s="7">
        <v>0</v>
      </c>
      <c r="H274" s="8">
        <v>0</v>
      </c>
      <c r="I274" s="7">
        <v>0</v>
      </c>
      <c r="J274" s="7">
        <v>0</v>
      </c>
      <c r="K274" s="7">
        <v>0</v>
      </c>
      <c r="L274" s="8">
        <v>0</v>
      </c>
      <c r="M274" s="6">
        <v>37</v>
      </c>
      <c r="N274" s="7">
        <v>37</v>
      </c>
      <c r="O274" s="7">
        <v>15</v>
      </c>
      <c r="P274" s="17">
        <f t="shared" si="72"/>
        <v>2.466666666666667</v>
      </c>
    </row>
    <row r="275" spans="2:16" ht="12.75">
      <c r="B275" s="16" t="s">
        <v>178</v>
      </c>
      <c r="C275" s="6">
        <v>0</v>
      </c>
      <c r="D275" s="6">
        <v>0</v>
      </c>
      <c r="E275" s="7">
        <v>0</v>
      </c>
      <c r="F275" s="7">
        <v>0</v>
      </c>
      <c r="G275" s="7">
        <v>0</v>
      </c>
      <c r="H275" s="8">
        <v>0</v>
      </c>
      <c r="I275" s="7">
        <v>0</v>
      </c>
      <c r="J275" s="7">
        <v>0</v>
      </c>
      <c r="K275" s="7">
        <v>0</v>
      </c>
      <c r="L275" s="8">
        <v>0</v>
      </c>
      <c r="M275" s="6">
        <v>128</v>
      </c>
      <c r="N275" s="7">
        <v>128</v>
      </c>
      <c r="O275" s="7">
        <v>50</v>
      </c>
      <c r="P275" s="17">
        <f t="shared" si="72"/>
        <v>2.56</v>
      </c>
    </row>
    <row r="276" spans="2:16" ht="12.75">
      <c r="B276" s="16" t="s">
        <v>179</v>
      </c>
      <c r="C276" s="6">
        <v>0</v>
      </c>
      <c r="D276" s="6">
        <v>0</v>
      </c>
      <c r="E276" s="7">
        <v>0</v>
      </c>
      <c r="F276" s="7">
        <v>0</v>
      </c>
      <c r="G276" s="7">
        <v>0</v>
      </c>
      <c r="H276" s="8">
        <v>0</v>
      </c>
      <c r="I276" s="7">
        <v>0</v>
      </c>
      <c r="J276" s="7">
        <v>0</v>
      </c>
      <c r="K276" s="7">
        <v>0</v>
      </c>
      <c r="L276" s="8">
        <v>0</v>
      </c>
      <c r="M276" s="6">
        <v>664</v>
      </c>
      <c r="N276" s="7">
        <v>664</v>
      </c>
      <c r="O276" s="7">
        <v>271</v>
      </c>
      <c r="P276" s="17">
        <f t="shared" si="72"/>
        <v>2.4501845018450186</v>
      </c>
    </row>
    <row r="277" spans="2:16" ht="12.75">
      <c r="B277" s="16" t="s">
        <v>180</v>
      </c>
      <c r="C277" s="6">
        <v>10</v>
      </c>
      <c r="D277" s="6">
        <v>0</v>
      </c>
      <c r="E277" s="7">
        <v>0</v>
      </c>
      <c r="F277" s="7">
        <v>0</v>
      </c>
      <c r="G277" s="7">
        <v>0</v>
      </c>
      <c r="H277" s="8">
        <v>0</v>
      </c>
      <c r="I277" s="7">
        <v>10</v>
      </c>
      <c r="J277" s="7">
        <v>0</v>
      </c>
      <c r="K277" s="7">
        <v>0</v>
      </c>
      <c r="L277" s="8">
        <v>10</v>
      </c>
      <c r="M277" s="6">
        <v>497</v>
      </c>
      <c r="N277" s="7">
        <v>487</v>
      </c>
      <c r="O277" s="7">
        <v>211</v>
      </c>
      <c r="P277" s="17">
        <f t="shared" si="72"/>
        <v>2.308056872037915</v>
      </c>
    </row>
    <row r="278" spans="2:16" ht="12.75">
      <c r="B278" s="16" t="s">
        <v>49</v>
      </c>
      <c r="C278" s="6">
        <v>0</v>
      </c>
      <c r="D278" s="6">
        <v>0</v>
      </c>
      <c r="E278" s="7">
        <v>0</v>
      </c>
      <c r="F278" s="7">
        <v>0</v>
      </c>
      <c r="G278" s="7">
        <v>0</v>
      </c>
      <c r="H278" s="8">
        <v>0</v>
      </c>
      <c r="I278" s="7">
        <v>0</v>
      </c>
      <c r="J278" s="7">
        <v>0</v>
      </c>
      <c r="K278" s="7">
        <v>0</v>
      </c>
      <c r="L278" s="8">
        <v>0</v>
      </c>
      <c r="M278" s="6">
        <v>86</v>
      </c>
      <c r="N278" s="7">
        <v>86</v>
      </c>
      <c r="O278" s="7">
        <v>24</v>
      </c>
      <c r="P278" s="17">
        <f t="shared" si="72"/>
        <v>3.5833333333333335</v>
      </c>
    </row>
    <row r="279" spans="2:16" ht="12.75">
      <c r="B279" s="16"/>
      <c r="C279" s="6"/>
      <c r="D279" s="6"/>
      <c r="E279" s="7"/>
      <c r="F279" s="7"/>
      <c r="G279" s="7"/>
      <c r="H279" s="8"/>
      <c r="I279" s="7"/>
      <c r="J279" s="7"/>
      <c r="K279" s="7"/>
      <c r="L279" s="8"/>
      <c r="M279" s="6"/>
      <c r="N279" s="7"/>
      <c r="O279" s="7"/>
      <c r="P279" s="9"/>
    </row>
    <row r="280" spans="2:16" ht="12.75">
      <c r="B280" s="16" t="s">
        <v>181</v>
      </c>
      <c r="C280" s="6">
        <f aca="true" t="shared" si="73" ref="C280:O280">C267-SUM(C271:C278)</f>
        <v>206</v>
      </c>
      <c r="D280" s="6">
        <f t="shared" si="73"/>
        <v>167</v>
      </c>
      <c r="E280" s="7">
        <f t="shared" si="73"/>
        <v>167</v>
      </c>
      <c r="F280" s="7">
        <f t="shared" si="73"/>
        <v>0</v>
      </c>
      <c r="G280" s="7">
        <f t="shared" si="73"/>
        <v>0</v>
      </c>
      <c r="H280" s="8">
        <f t="shared" si="73"/>
        <v>0</v>
      </c>
      <c r="I280" s="7">
        <f t="shared" si="73"/>
        <v>39</v>
      </c>
      <c r="J280" s="7">
        <f t="shared" si="73"/>
        <v>0</v>
      </c>
      <c r="K280" s="7">
        <f t="shared" si="73"/>
        <v>0</v>
      </c>
      <c r="L280" s="8">
        <f t="shared" si="73"/>
        <v>39</v>
      </c>
      <c r="M280" s="6">
        <f t="shared" si="73"/>
        <v>41236</v>
      </c>
      <c r="N280" s="7">
        <f t="shared" si="73"/>
        <v>41030</v>
      </c>
      <c r="O280" s="7">
        <f t="shared" si="73"/>
        <v>15554</v>
      </c>
      <c r="P280" s="17">
        <f>N280/O280</f>
        <v>2.637906647807638</v>
      </c>
    </row>
    <row r="281" spans="2:16" ht="12.75">
      <c r="B281" s="18" t="s">
        <v>20</v>
      </c>
      <c r="C281" s="19">
        <f>C280/C267</f>
        <v>0.4835680751173709</v>
      </c>
      <c r="D281" s="19">
        <f aca="true" t="shared" si="74" ref="D281:O281">D280/D267</f>
        <v>0.4501347708894879</v>
      </c>
      <c r="E281" s="20">
        <f t="shared" si="74"/>
        <v>0.65748031496063</v>
      </c>
      <c r="F281" s="20">
        <v>0</v>
      </c>
      <c r="G281" s="20">
        <f t="shared" si="74"/>
        <v>0</v>
      </c>
      <c r="H281" s="21">
        <f t="shared" si="74"/>
        <v>0</v>
      </c>
      <c r="I281" s="20">
        <f t="shared" si="74"/>
        <v>0.7090909090909091</v>
      </c>
      <c r="J281" s="20">
        <v>0</v>
      </c>
      <c r="K281" s="20">
        <v>0</v>
      </c>
      <c r="L281" s="21">
        <f t="shared" si="74"/>
        <v>0.7090909090909091</v>
      </c>
      <c r="M281" s="19">
        <f t="shared" si="74"/>
        <v>0.8627139210845642</v>
      </c>
      <c r="N281" s="20">
        <f t="shared" si="74"/>
        <v>0.8661234484505616</v>
      </c>
      <c r="O281" s="20">
        <f t="shared" si="74"/>
        <v>0.8633436944937833</v>
      </c>
      <c r="P281" s="17"/>
    </row>
    <row r="282" spans="2:16" ht="12.75">
      <c r="B282" s="16"/>
      <c r="C282" s="6"/>
      <c r="D282" s="6"/>
      <c r="E282" s="7"/>
      <c r="F282" s="7"/>
      <c r="G282" s="7"/>
      <c r="H282" s="8"/>
      <c r="I282" s="7"/>
      <c r="J282" s="7"/>
      <c r="K282" s="7"/>
      <c r="L282" s="8"/>
      <c r="M282" s="6"/>
      <c r="N282" s="7"/>
      <c r="O282" s="7"/>
      <c r="P282" s="17"/>
    </row>
    <row r="283" spans="2:16" s="15" customFormat="1" ht="12.75">
      <c r="B283" s="10" t="s">
        <v>182</v>
      </c>
      <c r="C283" s="11">
        <v>2926</v>
      </c>
      <c r="D283" s="11">
        <v>923</v>
      </c>
      <c r="E283" s="12">
        <v>251</v>
      </c>
      <c r="F283" s="12">
        <v>0</v>
      </c>
      <c r="G283" s="12">
        <v>668</v>
      </c>
      <c r="H283" s="13">
        <v>4</v>
      </c>
      <c r="I283" s="12">
        <v>2003</v>
      </c>
      <c r="J283" s="12">
        <v>1618</v>
      </c>
      <c r="K283" s="12">
        <v>230</v>
      </c>
      <c r="L283" s="13">
        <v>155</v>
      </c>
      <c r="M283" s="11">
        <v>105151</v>
      </c>
      <c r="N283" s="12">
        <v>102225</v>
      </c>
      <c r="O283" s="12">
        <v>37604</v>
      </c>
      <c r="P283" s="14">
        <f>N283/O283</f>
        <v>2.718460802042336</v>
      </c>
    </row>
    <row r="284" spans="2:16" ht="12.75">
      <c r="B284" s="16" t="s">
        <v>14</v>
      </c>
      <c r="C284" s="6">
        <f>C287</f>
        <v>422</v>
      </c>
      <c r="D284" s="6">
        <f aca="true" t="shared" si="75" ref="D284:O284">D287</f>
        <v>407</v>
      </c>
      <c r="E284" s="7">
        <f t="shared" si="75"/>
        <v>251</v>
      </c>
      <c r="F284" s="7">
        <f t="shared" si="75"/>
        <v>0</v>
      </c>
      <c r="G284" s="7">
        <f t="shared" si="75"/>
        <v>156</v>
      </c>
      <c r="H284" s="8">
        <f t="shared" si="75"/>
        <v>0</v>
      </c>
      <c r="I284" s="7">
        <f t="shared" si="75"/>
        <v>15</v>
      </c>
      <c r="J284" s="7">
        <f t="shared" si="75"/>
        <v>0</v>
      </c>
      <c r="K284" s="7">
        <f t="shared" si="75"/>
        <v>0</v>
      </c>
      <c r="L284" s="8">
        <f t="shared" si="75"/>
        <v>15</v>
      </c>
      <c r="M284" s="6">
        <f t="shared" si="75"/>
        <v>2930</v>
      </c>
      <c r="N284" s="7">
        <f t="shared" si="75"/>
        <v>2508</v>
      </c>
      <c r="O284" s="7">
        <f t="shared" si="75"/>
        <v>1067</v>
      </c>
      <c r="P284" s="17">
        <f>N284/O284</f>
        <v>2.350515463917526</v>
      </c>
    </row>
    <row r="285" spans="2:16" ht="12.75">
      <c r="B285" s="18" t="s">
        <v>20</v>
      </c>
      <c r="C285" s="19">
        <f>C284/C283</f>
        <v>0.1442241968557758</v>
      </c>
      <c r="D285" s="19">
        <f>D284/D283</f>
        <v>0.4409534127843987</v>
      </c>
      <c r="E285" s="20">
        <f>E284/E283</f>
        <v>1</v>
      </c>
      <c r="F285" s="20">
        <v>0</v>
      </c>
      <c r="G285" s="20">
        <f>G284/G283</f>
        <v>0.23353293413173654</v>
      </c>
      <c r="H285" s="21">
        <f>H284/H283</f>
        <v>0</v>
      </c>
      <c r="I285" s="20">
        <f>I284/I283</f>
        <v>0.0074887668497254116</v>
      </c>
      <c r="J285" s="20">
        <f>J284/J283</f>
        <v>0</v>
      </c>
      <c r="K285" s="20">
        <v>0</v>
      </c>
      <c r="L285" s="21">
        <f>L284/L283</f>
        <v>0.0967741935483871</v>
      </c>
      <c r="M285" s="19">
        <f>M284/M283</f>
        <v>0.02786468982701068</v>
      </c>
      <c r="N285" s="20">
        <f>N284/N283</f>
        <v>0.024534115920763024</v>
      </c>
      <c r="O285" s="20">
        <f>O284/O283</f>
        <v>0.028374640995638762</v>
      </c>
      <c r="P285" s="9"/>
    </row>
    <row r="286" spans="2:16" ht="12.75">
      <c r="B286" s="16"/>
      <c r="C286" s="6"/>
      <c r="D286" s="6"/>
      <c r="E286" s="7"/>
      <c r="F286" s="7"/>
      <c r="G286" s="7"/>
      <c r="H286" s="8"/>
      <c r="I286" s="7"/>
      <c r="J286" s="7"/>
      <c r="K286" s="7"/>
      <c r="L286" s="8"/>
      <c r="M286" s="6"/>
      <c r="N286" s="7"/>
      <c r="O286" s="7"/>
      <c r="P286" s="17"/>
    </row>
    <row r="287" spans="2:16" ht="12.75">
      <c r="B287" s="16" t="s">
        <v>183</v>
      </c>
      <c r="C287" s="6">
        <v>422</v>
      </c>
      <c r="D287" s="6">
        <v>407</v>
      </c>
      <c r="E287" s="7">
        <v>251</v>
      </c>
      <c r="F287" s="7">
        <v>0</v>
      </c>
      <c r="G287" s="7">
        <v>156</v>
      </c>
      <c r="H287" s="8">
        <v>0</v>
      </c>
      <c r="I287" s="7">
        <v>15</v>
      </c>
      <c r="J287" s="7">
        <v>0</v>
      </c>
      <c r="K287" s="7">
        <v>0</v>
      </c>
      <c r="L287" s="8">
        <v>15</v>
      </c>
      <c r="M287" s="6">
        <v>2930</v>
      </c>
      <c r="N287" s="7">
        <v>2508</v>
      </c>
      <c r="O287" s="7">
        <v>1067</v>
      </c>
      <c r="P287" s="17">
        <f>N287/O287</f>
        <v>2.350515463917526</v>
      </c>
    </row>
    <row r="288" spans="2:16" ht="12.75">
      <c r="B288" s="16"/>
      <c r="C288" s="6"/>
      <c r="D288" s="6"/>
      <c r="E288" s="7"/>
      <c r="F288" s="7"/>
      <c r="G288" s="7"/>
      <c r="H288" s="8"/>
      <c r="I288" s="7"/>
      <c r="J288" s="7"/>
      <c r="K288" s="7"/>
      <c r="L288" s="8"/>
      <c r="M288" s="6"/>
      <c r="N288" s="7"/>
      <c r="O288" s="7"/>
      <c r="P288" s="9"/>
    </row>
    <row r="289" spans="2:16" ht="12.75">
      <c r="B289" s="16" t="s">
        <v>184</v>
      </c>
      <c r="C289" s="6">
        <f aca="true" t="shared" si="76" ref="C289:O289">C283-SUM(C287)</f>
        <v>2504</v>
      </c>
      <c r="D289" s="6">
        <f t="shared" si="76"/>
        <v>516</v>
      </c>
      <c r="E289" s="7">
        <f t="shared" si="76"/>
        <v>0</v>
      </c>
      <c r="F289" s="7">
        <f t="shared" si="76"/>
        <v>0</v>
      </c>
      <c r="G289" s="7">
        <f t="shared" si="76"/>
        <v>512</v>
      </c>
      <c r="H289" s="8">
        <f t="shared" si="76"/>
        <v>4</v>
      </c>
      <c r="I289" s="7">
        <f t="shared" si="76"/>
        <v>1988</v>
      </c>
      <c r="J289" s="7">
        <f t="shared" si="76"/>
        <v>1618</v>
      </c>
      <c r="K289" s="7">
        <f t="shared" si="76"/>
        <v>230</v>
      </c>
      <c r="L289" s="8">
        <f t="shared" si="76"/>
        <v>140</v>
      </c>
      <c r="M289" s="6">
        <f t="shared" si="76"/>
        <v>102221</v>
      </c>
      <c r="N289" s="7">
        <f t="shared" si="76"/>
        <v>99717</v>
      </c>
      <c r="O289" s="7">
        <f t="shared" si="76"/>
        <v>36537</v>
      </c>
      <c r="P289" s="17">
        <f>N289/O289</f>
        <v>2.729206010345677</v>
      </c>
    </row>
    <row r="290" spans="2:16" ht="12.75">
      <c r="B290" s="18" t="s">
        <v>20</v>
      </c>
      <c r="C290" s="19">
        <f>C289/C283</f>
        <v>0.8557758031442242</v>
      </c>
      <c r="D290" s="19">
        <f aca="true" t="shared" si="77" ref="D290:O290">D289/D283</f>
        <v>0.5590465872156013</v>
      </c>
      <c r="E290" s="20">
        <f t="shared" si="77"/>
        <v>0</v>
      </c>
      <c r="F290" s="20">
        <v>0</v>
      </c>
      <c r="G290" s="20">
        <f t="shared" si="77"/>
        <v>0.7664670658682635</v>
      </c>
      <c r="H290" s="21">
        <f t="shared" si="77"/>
        <v>1</v>
      </c>
      <c r="I290" s="20">
        <f t="shared" si="77"/>
        <v>0.9925112331502746</v>
      </c>
      <c r="J290" s="20">
        <f t="shared" si="77"/>
        <v>1</v>
      </c>
      <c r="K290" s="20">
        <f t="shared" si="77"/>
        <v>1</v>
      </c>
      <c r="L290" s="21">
        <f t="shared" si="77"/>
        <v>0.9032258064516129</v>
      </c>
      <c r="M290" s="19">
        <f t="shared" si="77"/>
        <v>0.9721353101729894</v>
      </c>
      <c r="N290" s="20">
        <f t="shared" si="77"/>
        <v>0.975465884079237</v>
      </c>
      <c r="O290" s="20">
        <f t="shared" si="77"/>
        <v>0.9716253590043612</v>
      </c>
      <c r="P290" s="17"/>
    </row>
    <row r="291" spans="2:16" ht="12.75">
      <c r="B291" s="25"/>
      <c r="C291" s="32"/>
      <c r="D291" s="32"/>
      <c r="E291" s="33"/>
      <c r="F291" s="33"/>
      <c r="G291" s="33"/>
      <c r="H291" s="34"/>
      <c r="I291" s="33"/>
      <c r="J291" s="33"/>
      <c r="K291" s="33"/>
      <c r="L291" s="34"/>
      <c r="M291" s="32"/>
      <c r="N291" s="33"/>
      <c r="O291" s="33"/>
      <c r="P291" s="29"/>
    </row>
    <row r="292" spans="2:16" ht="12.75">
      <c r="B292" s="30" t="s">
        <v>185</v>
      </c>
      <c r="C292" s="22">
        <v>5651</v>
      </c>
      <c r="D292" s="22">
        <v>3527</v>
      </c>
      <c r="E292" s="23">
        <v>3324</v>
      </c>
      <c r="F292" s="23">
        <v>5</v>
      </c>
      <c r="G292" s="23">
        <v>198</v>
      </c>
      <c r="H292" s="24">
        <v>0</v>
      </c>
      <c r="I292" s="23">
        <v>2124</v>
      </c>
      <c r="J292" s="23">
        <v>2095</v>
      </c>
      <c r="K292" s="23">
        <v>0</v>
      </c>
      <c r="L292" s="24">
        <v>29</v>
      </c>
      <c r="M292" s="22">
        <v>26470</v>
      </c>
      <c r="N292" s="23">
        <v>20819</v>
      </c>
      <c r="O292" s="23">
        <v>8788</v>
      </c>
      <c r="P292" s="31">
        <f>N292/O292</f>
        <v>2.3690259444697315</v>
      </c>
    </row>
    <row r="293" spans="2:16" ht="12.75">
      <c r="B293" s="16" t="s">
        <v>14</v>
      </c>
      <c r="C293" s="6">
        <f>SUM(C296:C297)</f>
        <v>193</v>
      </c>
      <c r="D293" s="6">
        <f aca="true" t="shared" si="78" ref="D293:O293">SUM(D296:D297)</f>
        <v>71</v>
      </c>
      <c r="E293" s="7">
        <f t="shared" si="78"/>
        <v>0</v>
      </c>
      <c r="F293" s="7">
        <f t="shared" si="78"/>
        <v>5</v>
      </c>
      <c r="G293" s="7">
        <f t="shared" si="78"/>
        <v>66</v>
      </c>
      <c r="H293" s="8">
        <f t="shared" si="78"/>
        <v>0</v>
      </c>
      <c r="I293" s="7">
        <f t="shared" si="78"/>
        <v>122</v>
      </c>
      <c r="J293" s="7">
        <f t="shared" si="78"/>
        <v>107</v>
      </c>
      <c r="K293" s="7">
        <f t="shared" si="78"/>
        <v>0</v>
      </c>
      <c r="L293" s="8">
        <f t="shared" si="78"/>
        <v>15</v>
      </c>
      <c r="M293" s="6">
        <f t="shared" si="78"/>
        <v>6016</v>
      </c>
      <c r="N293" s="7">
        <f t="shared" si="78"/>
        <v>5823</v>
      </c>
      <c r="O293" s="7">
        <f t="shared" si="78"/>
        <v>2389</v>
      </c>
      <c r="P293" s="17">
        <f>N293/O293</f>
        <v>2.437421515278359</v>
      </c>
    </row>
    <row r="294" spans="2:16" ht="12.75">
      <c r="B294" s="18" t="s">
        <v>20</v>
      </c>
      <c r="C294" s="19">
        <f>C293/C292</f>
        <v>0.034153247212882674</v>
      </c>
      <c r="D294" s="19">
        <f>D293/D292</f>
        <v>0.020130422455344486</v>
      </c>
      <c r="E294" s="20">
        <f>E293/E292</f>
        <v>0</v>
      </c>
      <c r="F294" s="20">
        <f>F293/F292</f>
        <v>1</v>
      </c>
      <c r="G294" s="20">
        <f>G293/G292</f>
        <v>0.3333333333333333</v>
      </c>
      <c r="H294" s="21">
        <v>0</v>
      </c>
      <c r="I294" s="20">
        <f>I293/I292</f>
        <v>0.05743879472693032</v>
      </c>
      <c r="J294" s="20">
        <f>J293/J292</f>
        <v>0.051073985680190934</v>
      </c>
      <c r="K294" s="20">
        <v>0</v>
      </c>
      <c r="L294" s="21">
        <f>L293/L292</f>
        <v>0.5172413793103449</v>
      </c>
      <c r="M294" s="19">
        <f>M293/M292</f>
        <v>0.22727616169248205</v>
      </c>
      <c r="N294" s="20">
        <f>N293/N292</f>
        <v>0.2796964311446275</v>
      </c>
      <c r="O294" s="20">
        <f>O293/O292</f>
        <v>0.2718479745106964</v>
      </c>
      <c r="P294" s="9"/>
    </row>
    <row r="295" spans="2:16" ht="12.75">
      <c r="B295" s="16"/>
      <c r="C295" s="6"/>
      <c r="D295" s="6"/>
      <c r="E295" s="7"/>
      <c r="F295" s="7"/>
      <c r="G295" s="7"/>
      <c r="H295" s="8"/>
      <c r="I295" s="7"/>
      <c r="J295" s="7"/>
      <c r="K295" s="7"/>
      <c r="L295" s="8"/>
      <c r="M295" s="6"/>
      <c r="N295" s="7"/>
      <c r="O295" s="7"/>
      <c r="P295" s="9"/>
    </row>
    <row r="296" spans="2:16" ht="12.75">
      <c r="B296" s="16" t="s">
        <v>186</v>
      </c>
      <c r="C296" s="6">
        <v>74</v>
      </c>
      <c r="D296" s="6">
        <v>71</v>
      </c>
      <c r="E296" s="7">
        <v>0</v>
      </c>
      <c r="F296" s="7">
        <v>5</v>
      </c>
      <c r="G296" s="7">
        <v>66</v>
      </c>
      <c r="H296" s="8">
        <v>0</v>
      </c>
      <c r="I296" s="7">
        <v>3</v>
      </c>
      <c r="J296" s="7">
        <v>0</v>
      </c>
      <c r="K296" s="7">
        <v>0</v>
      </c>
      <c r="L296" s="8">
        <v>3</v>
      </c>
      <c r="M296" s="6">
        <v>2726</v>
      </c>
      <c r="N296" s="7">
        <v>2652</v>
      </c>
      <c r="O296" s="7">
        <v>1113</v>
      </c>
      <c r="P296" s="17">
        <f>N296/O296</f>
        <v>2.3827493261455523</v>
      </c>
    </row>
    <row r="297" spans="2:16" ht="12.75">
      <c r="B297" s="16" t="s">
        <v>187</v>
      </c>
      <c r="C297" s="6">
        <v>119</v>
      </c>
      <c r="D297" s="6">
        <v>0</v>
      </c>
      <c r="E297" s="7">
        <v>0</v>
      </c>
      <c r="F297" s="7">
        <v>0</v>
      </c>
      <c r="G297" s="7">
        <v>0</v>
      </c>
      <c r="H297" s="8">
        <v>0</v>
      </c>
      <c r="I297" s="7">
        <v>119</v>
      </c>
      <c r="J297" s="7">
        <v>107</v>
      </c>
      <c r="K297" s="7">
        <v>0</v>
      </c>
      <c r="L297" s="8">
        <v>12</v>
      </c>
      <c r="M297" s="6">
        <v>3290</v>
      </c>
      <c r="N297" s="7">
        <v>3171</v>
      </c>
      <c r="O297" s="7">
        <v>1276</v>
      </c>
      <c r="P297" s="17">
        <f>N297/O297</f>
        <v>2.4851097178683386</v>
      </c>
    </row>
    <row r="298" spans="2:16" ht="12.75">
      <c r="B298" s="16"/>
      <c r="C298" s="6"/>
      <c r="D298" s="6"/>
      <c r="E298" s="7"/>
      <c r="F298" s="7"/>
      <c r="G298" s="7"/>
      <c r="H298" s="8"/>
      <c r="I298" s="7"/>
      <c r="J298" s="7"/>
      <c r="K298" s="7"/>
      <c r="L298" s="8"/>
      <c r="M298" s="6"/>
      <c r="N298" s="7"/>
      <c r="O298" s="7"/>
      <c r="P298" s="9"/>
    </row>
    <row r="299" spans="2:16" ht="12.75">
      <c r="B299" s="16" t="s">
        <v>188</v>
      </c>
      <c r="C299" s="6">
        <f aca="true" t="shared" si="79" ref="C299:O299">C292-SUM(C296:C297)</f>
        <v>5458</v>
      </c>
      <c r="D299" s="6">
        <f t="shared" si="79"/>
        <v>3456</v>
      </c>
      <c r="E299" s="7">
        <f t="shared" si="79"/>
        <v>3324</v>
      </c>
      <c r="F299" s="7">
        <f t="shared" si="79"/>
        <v>0</v>
      </c>
      <c r="G299" s="7">
        <f t="shared" si="79"/>
        <v>132</v>
      </c>
      <c r="H299" s="8">
        <f t="shared" si="79"/>
        <v>0</v>
      </c>
      <c r="I299" s="7">
        <f t="shared" si="79"/>
        <v>2002</v>
      </c>
      <c r="J299" s="7">
        <f t="shared" si="79"/>
        <v>1988</v>
      </c>
      <c r="K299" s="7">
        <f t="shared" si="79"/>
        <v>0</v>
      </c>
      <c r="L299" s="8">
        <f t="shared" si="79"/>
        <v>14</v>
      </c>
      <c r="M299" s="6">
        <f t="shared" si="79"/>
        <v>20454</v>
      </c>
      <c r="N299" s="7">
        <f t="shared" si="79"/>
        <v>14996</v>
      </c>
      <c r="O299" s="7">
        <f t="shared" si="79"/>
        <v>6399</v>
      </c>
      <c r="P299" s="17">
        <f>N299/O299</f>
        <v>2.34349117049539</v>
      </c>
    </row>
    <row r="300" spans="2:16" ht="12.75">
      <c r="B300" s="18" t="s">
        <v>20</v>
      </c>
      <c r="C300" s="19">
        <f>C299/C292</f>
        <v>0.9658467527871173</v>
      </c>
      <c r="D300" s="19">
        <f aca="true" t="shared" si="80" ref="D300:O300">D299/D292</f>
        <v>0.9798695775446555</v>
      </c>
      <c r="E300" s="20">
        <f t="shared" si="80"/>
        <v>1</v>
      </c>
      <c r="F300" s="20">
        <f t="shared" si="80"/>
        <v>0</v>
      </c>
      <c r="G300" s="20">
        <f t="shared" si="80"/>
        <v>0.6666666666666666</v>
      </c>
      <c r="H300" s="21">
        <v>0</v>
      </c>
      <c r="I300" s="20">
        <f t="shared" si="80"/>
        <v>0.9425612052730696</v>
      </c>
      <c r="J300" s="20">
        <f t="shared" si="80"/>
        <v>0.948926014319809</v>
      </c>
      <c r="K300" s="20">
        <v>0</v>
      </c>
      <c r="L300" s="21">
        <f t="shared" si="80"/>
        <v>0.4827586206896552</v>
      </c>
      <c r="M300" s="19">
        <f t="shared" si="80"/>
        <v>0.7727238383075179</v>
      </c>
      <c r="N300" s="20">
        <f t="shared" si="80"/>
        <v>0.7203035688553725</v>
      </c>
      <c r="O300" s="20">
        <f t="shared" si="80"/>
        <v>0.7281520254893036</v>
      </c>
      <c r="P300" s="17"/>
    </row>
    <row r="301" spans="2:16" ht="12.75">
      <c r="B301" s="16"/>
      <c r="C301" s="6"/>
      <c r="D301" s="6"/>
      <c r="E301" s="7"/>
      <c r="F301" s="7"/>
      <c r="G301" s="7"/>
      <c r="H301" s="8"/>
      <c r="I301" s="7"/>
      <c r="J301" s="7"/>
      <c r="K301" s="7"/>
      <c r="L301" s="8"/>
      <c r="M301" s="6"/>
      <c r="N301" s="7"/>
      <c r="O301" s="7"/>
      <c r="P301" s="17"/>
    </row>
    <row r="302" spans="2:16" ht="12.75">
      <c r="B302" s="10" t="s">
        <v>189</v>
      </c>
      <c r="C302" s="11">
        <v>383</v>
      </c>
      <c r="D302" s="11">
        <v>354</v>
      </c>
      <c r="E302" s="12">
        <v>101</v>
      </c>
      <c r="F302" s="12">
        <v>0</v>
      </c>
      <c r="G302" s="12">
        <v>242</v>
      </c>
      <c r="H302" s="13">
        <v>11</v>
      </c>
      <c r="I302" s="12">
        <v>29</v>
      </c>
      <c r="J302" s="12">
        <v>2</v>
      </c>
      <c r="K302" s="12">
        <v>0</v>
      </c>
      <c r="L302" s="13">
        <v>27</v>
      </c>
      <c r="M302" s="11">
        <v>37782</v>
      </c>
      <c r="N302" s="12">
        <v>37399</v>
      </c>
      <c r="O302" s="12">
        <v>16157</v>
      </c>
      <c r="P302" s="14">
        <f>N302/O302</f>
        <v>2.3147242681190816</v>
      </c>
    </row>
    <row r="303" spans="2:16" ht="12.75">
      <c r="B303" s="16" t="s">
        <v>14</v>
      </c>
      <c r="C303" s="6">
        <f>SUM(C306:C310)</f>
        <v>372</v>
      </c>
      <c r="D303" s="6">
        <f aca="true" t="shared" si="81" ref="D303:O303">SUM(D306:D310)</f>
        <v>345</v>
      </c>
      <c r="E303" s="7">
        <f t="shared" si="81"/>
        <v>101</v>
      </c>
      <c r="F303" s="7">
        <f t="shared" si="81"/>
        <v>0</v>
      </c>
      <c r="G303" s="7">
        <f t="shared" si="81"/>
        <v>242</v>
      </c>
      <c r="H303" s="8">
        <f t="shared" si="81"/>
        <v>2</v>
      </c>
      <c r="I303" s="7">
        <f t="shared" si="81"/>
        <v>27</v>
      </c>
      <c r="J303" s="7">
        <f t="shared" si="81"/>
        <v>0</v>
      </c>
      <c r="K303" s="7">
        <f t="shared" si="81"/>
        <v>0</v>
      </c>
      <c r="L303" s="8">
        <f t="shared" si="81"/>
        <v>27</v>
      </c>
      <c r="M303" s="6">
        <f t="shared" si="81"/>
        <v>18796</v>
      </c>
      <c r="N303" s="7">
        <f t="shared" si="81"/>
        <v>18424</v>
      </c>
      <c r="O303" s="7">
        <f t="shared" si="81"/>
        <v>8025</v>
      </c>
      <c r="P303" s="17">
        <f>N303/O303</f>
        <v>2.2958255451713394</v>
      </c>
    </row>
    <row r="304" spans="2:16" ht="12.75">
      <c r="B304" s="18" t="s">
        <v>20</v>
      </c>
      <c r="C304" s="19">
        <f>C303/C302</f>
        <v>0.9712793733681462</v>
      </c>
      <c r="D304" s="19">
        <f>D303/D302</f>
        <v>0.9745762711864406</v>
      </c>
      <c r="E304" s="20">
        <f>E303/E302</f>
        <v>1</v>
      </c>
      <c r="F304" s="20">
        <v>0</v>
      </c>
      <c r="G304" s="20">
        <f>G303/G302</f>
        <v>1</v>
      </c>
      <c r="H304" s="21">
        <f>H303/H302</f>
        <v>0.18181818181818182</v>
      </c>
      <c r="I304" s="20">
        <f>I303/I302</f>
        <v>0.9310344827586207</v>
      </c>
      <c r="J304" s="20">
        <f>J303/J302</f>
        <v>0</v>
      </c>
      <c r="K304" s="20">
        <v>0</v>
      </c>
      <c r="L304" s="21">
        <f>L303/L302</f>
        <v>1</v>
      </c>
      <c r="M304" s="19">
        <f>M303/M302</f>
        <v>0.4974855751416018</v>
      </c>
      <c r="N304" s="20">
        <f>N303/N302</f>
        <v>0.49263349287414104</v>
      </c>
      <c r="O304" s="20">
        <f>O303/O302</f>
        <v>0.4966887417218543</v>
      </c>
      <c r="P304" s="9"/>
    </row>
    <row r="305" spans="2:16" ht="12.75">
      <c r="B305" s="16"/>
      <c r="C305" s="6"/>
      <c r="D305" s="6"/>
      <c r="E305" s="7"/>
      <c r="F305" s="7"/>
      <c r="G305" s="7"/>
      <c r="H305" s="8"/>
      <c r="I305" s="7"/>
      <c r="J305" s="7"/>
      <c r="K305" s="7"/>
      <c r="L305" s="8"/>
      <c r="M305" s="6"/>
      <c r="N305" s="7"/>
      <c r="O305" s="7"/>
      <c r="P305" s="9"/>
    </row>
    <row r="306" spans="2:16" ht="12.75">
      <c r="B306" s="16" t="s">
        <v>190</v>
      </c>
      <c r="C306" s="6">
        <v>372</v>
      </c>
      <c r="D306" s="6">
        <v>345</v>
      </c>
      <c r="E306" s="7">
        <v>101</v>
      </c>
      <c r="F306" s="7">
        <v>0</v>
      </c>
      <c r="G306" s="7">
        <v>242</v>
      </c>
      <c r="H306" s="8">
        <v>2</v>
      </c>
      <c r="I306" s="7">
        <v>27</v>
      </c>
      <c r="J306" s="7">
        <v>0</v>
      </c>
      <c r="K306" s="7">
        <v>0</v>
      </c>
      <c r="L306" s="8">
        <v>27</v>
      </c>
      <c r="M306" s="6">
        <v>15945</v>
      </c>
      <c r="N306" s="7">
        <v>15573</v>
      </c>
      <c r="O306" s="7">
        <v>6711</v>
      </c>
      <c r="P306" s="17">
        <f>N306/O306</f>
        <v>2.3205185516316496</v>
      </c>
    </row>
    <row r="307" spans="2:16" ht="12.75">
      <c r="B307" s="16" t="s">
        <v>191</v>
      </c>
      <c r="C307" s="6">
        <v>0</v>
      </c>
      <c r="D307" s="6">
        <v>0</v>
      </c>
      <c r="E307" s="7">
        <v>0</v>
      </c>
      <c r="F307" s="7">
        <v>0</v>
      </c>
      <c r="G307" s="7">
        <v>0</v>
      </c>
      <c r="H307" s="8">
        <v>0</v>
      </c>
      <c r="I307" s="7">
        <v>0</v>
      </c>
      <c r="J307" s="7">
        <v>0</v>
      </c>
      <c r="K307" s="7">
        <v>0</v>
      </c>
      <c r="L307" s="8">
        <v>0</v>
      </c>
      <c r="M307" s="6">
        <v>651</v>
      </c>
      <c r="N307" s="7">
        <v>651</v>
      </c>
      <c r="O307" s="7">
        <v>338</v>
      </c>
      <c r="P307" s="17">
        <f>N307/O307</f>
        <v>1.9260355029585798</v>
      </c>
    </row>
    <row r="308" spans="2:16" ht="12.75">
      <c r="B308" s="16" t="s">
        <v>178</v>
      </c>
      <c r="C308" s="6">
        <v>0</v>
      </c>
      <c r="D308" s="6">
        <v>0</v>
      </c>
      <c r="E308" s="7">
        <v>0</v>
      </c>
      <c r="F308" s="7">
        <v>0</v>
      </c>
      <c r="G308" s="7">
        <v>0</v>
      </c>
      <c r="H308" s="8">
        <v>0</v>
      </c>
      <c r="I308" s="7">
        <v>0</v>
      </c>
      <c r="J308" s="7">
        <v>0</v>
      </c>
      <c r="K308" s="7">
        <v>0</v>
      </c>
      <c r="L308" s="8">
        <v>0</v>
      </c>
      <c r="M308" s="6">
        <v>94</v>
      </c>
      <c r="N308" s="7">
        <v>94</v>
      </c>
      <c r="O308" s="7">
        <v>33</v>
      </c>
      <c r="P308" s="17">
        <f>N308/O308</f>
        <v>2.8484848484848486</v>
      </c>
    </row>
    <row r="309" spans="2:16" ht="12.75">
      <c r="B309" s="16" t="s">
        <v>192</v>
      </c>
      <c r="C309" s="6">
        <v>0</v>
      </c>
      <c r="D309" s="6">
        <v>0</v>
      </c>
      <c r="E309" s="7">
        <v>0</v>
      </c>
      <c r="F309" s="7">
        <v>0</v>
      </c>
      <c r="G309" s="7">
        <v>0</v>
      </c>
      <c r="H309" s="8">
        <v>0</v>
      </c>
      <c r="I309" s="7">
        <v>0</v>
      </c>
      <c r="J309" s="7">
        <v>0</v>
      </c>
      <c r="K309" s="7">
        <v>0</v>
      </c>
      <c r="L309" s="8">
        <v>0</v>
      </c>
      <c r="M309" s="6">
        <v>1029</v>
      </c>
      <c r="N309" s="7">
        <v>1029</v>
      </c>
      <c r="O309" s="7">
        <v>509</v>
      </c>
      <c r="P309" s="17">
        <f>N309/O309</f>
        <v>2.0216110019646365</v>
      </c>
    </row>
    <row r="310" spans="2:16" ht="12.75">
      <c r="B310" s="16" t="s">
        <v>193</v>
      </c>
      <c r="C310" s="6">
        <v>0</v>
      </c>
      <c r="D310" s="6">
        <v>0</v>
      </c>
      <c r="E310" s="7">
        <v>0</v>
      </c>
      <c r="F310" s="7">
        <v>0</v>
      </c>
      <c r="G310" s="7">
        <v>0</v>
      </c>
      <c r="H310" s="8">
        <v>0</v>
      </c>
      <c r="I310" s="7">
        <v>0</v>
      </c>
      <c r="J310" s="7">
        <v>0</v>
      </c>
      <c r="K310" s="7">
        <v>0</v>
      </c>
      <c r="L310" s="8">
        <v>0</v>
      </c>
      <c r="M310" s="6">
        <v>1077</v>
      </c>
      <c r="N310" s="7">
        <v>1077</v>
      </c>
      <c r="O310" s="7">
        <v>434</v>
      </c>
      <c r="P310" s="17">
        <f>N310/O310</f>
        <v>2.4815668202764978</v>
      </c>
    </row>
    <row r="311" spans="2:16" ht="12.75">
      <c r="B311" s="16"/>
      <c r="C311" s="6"/>
      <c r="D311" s="6"/>
      <c r="E311" s="7"/>
      <c r="F311" s="7"/>
      <c r="G311" s="7"/>
      <c r="H311" s="8"/>
      <c r="I311" s="7"/>
      <c r="J311" s="7"/>
      <c r="K311" s="7"/>
      <c r="L311" s="8"/>
      <c r="M311" s="6"/>
      <c r="N311" s="7"/>
      <c r="O311" s="7"/>
      <c r="P311" s="9"/>
    </row>
    <row r="312" spans="2:16" ht="12.75">
      <c r="B312" s="16" t="s">
        <v>194</v>
      </c>
      <c r="C312" s="6">
        <f aca="true" t="shared" si="82" ref="C312:O312">C302-SUM(C306:C310)</f>
        <v>11</v>
      </c>
      <c r="D312" s="6">
        <f t="shared" si="82"/>
        <v>9</v>
      </c>
      <c r="E312" s="7">
        <f t="shared" si="82"/>
        <v>0</v>
      </c>
      <c r="F312" s="7">
        <f t="shared" si="82"/>
        <v>0</v>
      </c>
      <c r="G312" s="7">
        <f t="shared" si="82"/>
        <v>0</v>
      </c>
      <c r="H312" s="8">
        <f t="shared" si="82"/>
        <v>9</v>
      </c>
      <c r="I312" s="7">
        <f t="shared" si="82"/>
        <v>2</v>
      </c>
      <c r="J312" s="7">
        <f t="shared" si="82"/>
        <v>2</v>
      </c>
      <c r="K312" s="7">
        <f t="shared" si="82"/>
        <v>0</v>
      </c>
      <c r="L312" s="8">
        <f t="shared" si="82"/>
        <v>0</v>
      </c>
      <c r="M312" s="6">
        <f t="shared" si="82"/>
        <v>18986</v>
      </c>
      <c r="N312" s="7">
        <f t="shared" si="82"/>
        <v>18975</v>
      </c>
      <c r="O312" s="7">
        <f t="shared" si="82"/>
        <v>8132</v>
      </c>
      <c r="P312" s="17">
        <f>N312/O312</f>
        <v>2.3333743236596165</v>
      </c>
    </row>
    <row r="313" spans="2:16" ht="12.75">
      <c r="B313" s="18" t="s">
        <v>20</v>
      </c>
      <c r="C313" s="19">
        <f>C312/C302</f>
        <v>0.028720626631853787</v>
      </c>
      <c r="D313" s="19">
        <f aca="true" t="shared" si="83" ref="D313:O313">D312/D302</f>
        <v>0.025423728813559324</v>
      </c>
      <c r="E313" s="20">
        <f t="shared" si="83"/>
        <v>0</v>
      </c>
      <c r="F313" s="20">
        <v>0</v>
      </c>
      <c r="G313" s="20">
        <f t="shared" si="83"/>
        <v>0</v>
      </c>
      <c r="H313" s="21">
        <f t="shared" si="83"/>
        <v>0.8181818181818182</v>
      </c>
      <c r="I313" s="20">
        <f t="shared" si="83"/>
        <v>0.06896551724137931</v>
      </c>
      <c r="J313" s="20">
        <f t="shared" si="83"/>
        <v>1</v>
      </c>
      <c r="K313" s="20">
        <v>0</v>
      </c>
      <c r="L313" s="21">
        <f t="shared" si="83"/>
        <v>0</v>
      </c>
      <c r="M313" s="19">
        <f t="shared" si="83"/>
        <v>0.5025144248583981</v>
      </c>
      <c r="N313" s="20">
        <f t="shared" si="83"/>
        <v>0.507366507125859</v>
      </c>
      <c r="O313" s="20">
        <f t="shared" si="83"/>
        <v>0.5033112582781457</v>
      </c>
      <c r="P313" s="17"/>
    </row>
    <row r="314" spans="2:16" ht="12.75">
      <c r="B314" s="25"/>
      <c r="C314" s="32"/>
      <c r="D314" s="32"/>
      <c r="E314" s="33"/>
      <c r="F314" s="33"/>
      <c r="G314" s="33"/>
      <c r="H314" s="34"/>
      <c r="I314" s="33"/>
      <c r="J314" s="33"/>
      <c r="K314" s="33"/>
      <c r="L314" s="34"/>
      <c r="M314" s="32"/>
      <c r="N314" s="33"/>
      <c r="O314" s="33"/>
      <c r="P314" s="29"/>
    </row>
    <row r="315" spans="2:16" ht="12.75">
      <c r="B315" s="30" t="s">
        <v>195</v>
      </c>
      <c r="C315" s="22">
        <v>8425</v>
      </c>
      <c r="D315" s="22">
        <v>7731</v>
      </c>
      <c r="E315" s="23">
        <v>6572</v>
      </c>
      <c r="F315" s="23">
        <v>141</v>
      </c>
      <c r="G315" s="23">
        <v>1005</v>
      </c>
      <c r="H315" s="24">
        <v>13</v>
      </c>
      <c r="I315" s="23">
        <v>694</v>
      </c>
      <c r="J315" s="23">
        <v>122</v>
      </c>
      <c r="K315" s="23">
        <v>0</v>
      </c>
      <c r="L315" s="24">
        <v>572</v>
      </c>
      <c r="M315" s="22">
        <v>147430</v>
      </c>
      <c r="N315" s="23">
        <v>139005</v>
      </c>
      <c r="O315" s="23">
        <v>55687</v>
      </c>
      <c r="P315" s="31">
        <f>N315/O315</f>
        <v>2.49618402858836</v>
      </c>
    </row>
    <row r="316" spans="2:16" s="15" customFormat="1" ht="12.75">
      <c r="B316" s="16" t="s">
        <v>14</v>
      </c>
      <c r="C316" s="6">
        <f>SUM(C319:C327)</f>
        <v>1068</v>
      </c>
      <c r="D316" s="6">
        <f aca="true" t="shared" si="84" ref="D316:O316">SUM(D319:D327)</f>
        <v>672</v>
      </c>
      <c r="E316" s="7">
        <f t="shared" si="84"/>
        <v>10</v>
      </c>
      <c r="F316" s="7">
        <f t="shared" si="84"/>
        <v>15</v>
      </c>
      <c r="G316" s="7">
        <f t="shared" si="84"/>
        <v>634</v>
      </c>
      <c r="H316" s="8">
        <f t="shared" si="84"/>
        <v>13</v>
      </c>
      <c r="I316" s="7">
        <f t="shared" si="84"/>
        <v>396</v>
      </c>
      <c r="J316" s="7">
        <f t="shared" si="84"/>
        <v>0</v>
      </c>
      <c r="K316" s="7">
        <f t="shared" si="84"/>
        <v>0</v>
      </c>
      <c r="L316" s="8">
        <f t="shared" si="84"/>
        <v>396</v>
      </c>
      <c r="M316" s="6">
        <f t="shared" si="84"/>
        <v>52774</v>
      </c>
      <c r="N316" s="7">
        <f t="shared" si="84"/>
        <v>51706</v>
      </c>
      <c r="O316" s="7">
        <f t="shared" si="84"/>
        <v>21602</v>
      </c>
      <c r="P316" s="17">
        <f>N316/O316</f>
        <v>2.3935746690121285</v>
      </c>
    </row>
    <row r="317" spans="2:16" ht="12.75">
      <c r="B317" s="18" t="s">
        <v>20</v>
      </c>
      <c r="C317" s="19">
        <f aca="true" t="shared" si="85" ref="C317:J317">C316/C315</f>
        <v>0.12676557863501484</v>
      </c>
      <c r="D317" s="19">
        <f t="shared" si="85"/>
        <v>0.08692277842452464</v>
      </c>
      <c r="E317" s="20">
        <f t="shared" si="85"/>
        <v>0.0015216068167985392</v>
      </c>
      <c r="F317" s="20">
        <f t="shared" si="85"/>
        <v>0.10638297872340426</v>
      </c>
      <c r="G317" s="20">
        <f t="shared" si="85"/>
        <v>0.6308457711442786</v>
      </c>
      <c r="H317" s="21">
        <f t="shared" si="85"/>
        <v>1</v>
      </c>
      <c r="I317" s="20">
        <f t="shared" si="85"/>
        <v>0.5706051873198847</v>
      </c>
      <c r="J317" s="20">
        <f t="shared" si="85"/>
        <v>0</v>
      </c>
      <c r="K317" s="20">
        <v>0</v>
      </c>
      <c r="L317" s="21">
        <f>L316/L315</f>
        <v>0.6923076923076923</v>
      </c>
      <c r="M317" s="19">
        <f>M316/M315</f>
        <v>0.35795970969273555</v>
      </c>
      <c r="N317" s="20">
        <f>N316/N315</f>
        <v>0.3719722312147045</v>
      </c>
      <c r="O317" s="20">
        <f>O316/O315</f>
        <v>0.38791818557293445</v>
      </c>
      <c r="P317" s="9"/>
    </row>
    <row r="318" spans="2:16" ht="12.75">
      <c r="B318" s="16"/>
      <c r="C318" s="6"/>
      <c r="D318" s="6"/>
      <c r="E318" s="7"/>
      <c r="F318" s="7"/>
      <c r="G318" s="7"/>
      <c r="H318" s="8"/>
      <c r="I318" s="7"/>
      <c r="J318" s="7"/>
      <c r="K318" s="7"/>
      <c r="L318" s="8"/>
      <c r="M318" s="6"/>
      <c r="N318" s="7"/>
      <c r="O318" s="7"/>
      <c r="P318" s="9"/>
    </row>
    <row r="319" spans="2:16" ht="12.75">
      <c r="B319" s="16" t="s">
        <v>196</v>
      </c>
      <c r="C319" s="6">
        <v>142</v>
      </c>
      <c r="D319" s="6">
        <v>126</v>
      </c>
      <c r="E319" s="7">
        <v>0</v>
      </c>
      <c r="F319" s="7">
        <v>0</v>
      </c>
      <c r="G319" s="7">
        <v>126</v>
      </c>
      <c r="H319" s="8">
        <v>0</v>
      </c>
      <c r="I319" s="7">
        <v>16</v>
      </c>
      <c r="J319" s="7">
        <v>0</v>
      </c>
      <c r="K319" s="7">
        <v>0</v>
      </c>
      <c r="L319" s="8">
        <v>16</v>
      </c>
      <c r="M319" s="6">
        <v>3336</v>
      </c>
      <c r="N319" s="7">
        <v>3194</v>
      </c>
      <c r="O319" s="7">
        <v>1237</v>
      </c>
      <c r="P319" s="17">
        <f aca="true" t="shared" si="86" ref="P319:P327">N319/O319</f>
        <v>2.582053354890865</v>
      </c>
    </row>
    <row r="320" spans="2:16" ht="12.75">
      <c r="B320" s="16" t="s">
        <v>197</v>
      </c>
      <c r="C320" s="6">
        <v>0</v>
      </c>
      <c r="D320" s="6">
        <v>0</v>
      </c>
      <c r="E320" s="7">
        <v>0</v>
      </c>
      <c r="F320" s="7">
        <v>0</v>
      </c>
      <c r="G320" s="7">
        <v>0</v>
      </c>
      <c r="H320" s="8">
        <v>0</v>
      </c>
      <c r="I320" s="7">
        <v>0</v>
      </c>
      <c r="J320" s="7">
        <v>0</v>
      </c>
      <c r="K320" s="7">
        <v>0</v>
      </c>
      <c r="L320" s="8">
        <v>0</v>
      </c>
      <c r="M320" s="6">
        <v>358</v>
      </c>
      <c r="N320" s="7">
        <v>358</v>
      </c>
      <c r="O320" s="7">
        <v>157</v>
      </c>
      <c r="P320" s="17">
        <f t="shared" si="86"/>
        <v>2.2802547770700636</v>
      </c>
    </row>
    <row r="321" spans="2:16" ht="12.75">
      <c r="B321" s="16" t="s">
        <v>198</v>
      </c>
      <c r="C321" s="6">
        <v>14</v>
      </c>
      <c r="D321" s="6">
        <v>0</v>
      </c>
      <c r="E321" s="7">
        <v>0</v>
      </c>
      <c r="F321" s="7">
        <v>0</v>
      </c>
      <c r="G321" s="7">
        <v>0</v>
      </c>
      <c r="H321" s="8">
        <v>0</v>
      </c>
      <c r="I321" s="7">
        <v>14</v>
      </c>
      <c r="J321" s="7">
        <v>0</v>
      </c>
      <c r="K321" s="7">
        <v>0</v>
      </c>
      <c r="L321" s="8">
        <v>14</v>
      </c>
      <c r="M321" s="6">
        <v>904</v>
      </c>
      <c r="N321" s="7">
        <v>890</v>
      </c>
      <c r="O321" s="7">
        <v>417</v>
      </c>
      <c r="P321" s="17">
        <f t="shared" si="86"/>
        <v>2.1342925659472423</v>
      </c>
    </row>
    <row r="322" spans="2:16" ht="12.75">
      <c r="B322" s="16" t="s">
        <v>199</v>
      </c>
      <c r="C322" s="6">
        <v>806</v>
      </c>
      <c r="D322" s="6">
        <v>546</v>
      </c>
      <c r="E322" s="7">
        <v>10</v>
      </c>
      <c r="F322" s="7">
        <v>15</v>
      </c>
      <c r="G322" s="7">
        <v>508</v>
      </c>
      <c r="H322" s="8">
        <v>13</v>
      </c>
      <c r="I322" s="7">
        <v>260</v>
      </c>
      <c r="J322" s="7">
        <v>0</v>
      </c>
      <c r="K322" s="7">
        <v>0</v>
      </c>
      <c r="L322" s="8">
        <v>260</v>
      </c>
      <c r="M322" s="6">
        <v>39662</v>
      </c>
      <c r="N322" s="7">
        <v>38856</v>
      </c>
      <c r="O322" s="7">
        <v>16449</v>
      </c>
      <c r="P322" s="17">
        <f t="shared" si="86"/>
        <v>2.3622104687215026</v>
      </c>
    </row>
    <row r="323" spans="2:16" ht="12.75">
      <c r="B323" s="16" t="s">
        <v>200</v>
      </c>
      <c r="C323" s="6">
        <v>0</v>
      </c>
      <c r="D323" s="6">
        <v>0</v>
      </c>
      <c r="E323" s="7">
        <v>0</v>
      </c>
      <c r="F323" s="7">
        <v>0</v>
      </c>
      <c r="G323" s="7">
        <v>0</v>
      </c>
      <c r="H323" s="8">
        <v>0</v>
      </c>
      <c r="I323" s="7">
        <v>0</v>
      </c>
      <c r="J323" s="7">
        <v>0</v>
      </c>
      <c r="K323" s="7">
        <v>0</v>
      </c>
      <c r="L323" s="8">
        <v>0</v>
      </c>
      <c r="M323" s="6">
        <v>1545</v>
      </c>
      <c r="N323" s="7">
        <v>1545</v>
      </c>
      <c r="O323" s="7">
        <v>694</v>
      </c>
      <c r="P323" s="17">
        <f t="shared" si="86"/>
        <v>2.2262247838616713</v>
      </c>
    </row>
    <row r="324" spans="2:16" ht="12.75">
      <c r="B324" s="16" t="s">
        <v>201</v>
      </c>
      <c r="C324" s="6">
        <v>0</v>
      </c>
      <c r="D324" s="6">
        <v>0</v>
      </c>
      <c r="E324" s="7">
        <v>0</v>
      </c>
      <c r="F324" s="7">
        <v>0</v>
      </c>
      <c r="G324" s="7">
        <v>0</v>
      </c>
      <c r="H324" s="8">
        <v>0</v>
      </c>
      <c r="I324" s="7">
        <v>0</v>
      </c>
      <c r="J324" s="7">
        <v>0</v>
      </c>
      <c r="K324" s="7">
        <v>0</v>
      </c>
      <c r="L324" s="8">
        <v>0</v>
      </c>
      <c r="M324" s="6">
        <v>1152</v>
      </c>
      <c r="N324" s="7">
        <v>1152</v>
      </c>
      <c r="O324" s="7">
        <v>391</v>
      </c>
      <c r="P324" s="17">
        <f t="shared" si="86"/>
        <v>2.946291560102302</v>
      </c>
    </row>
    <row r="325" spans="2:16" ht="12.75">
      <c r="B325" s="16" t="s">
        <v>202</v>
      </c>
      <c r="C325" s="6">
        <v>0</v>
      </c>
      <c r="D325" s="6">
        <v>0</v>
      </c>
      <c r="E325" s="7">
        <v>0</v>
      </c>
      <c r="F325" s="7">
        <v>0</v>
      </c>
      <c r="G325" s="7">
        <v>0</v>
      </c>
      <c r="H325" s="8">
        <v>0</v>
      </c>
      <c r="I325" s="7">
        <v>0</v>
      </c>
      <c r="J325" s="7">
        <v>0</v>
      </c>
      <c r="K325" s="7">
        <v>0</v>
      </c>
      <c r="L325" s="8">
        <v>0</v>
      </c>
      <c r="M325" s="6">
        <v>705</v>
      </c>
      <c r="N325" s="7">
        <v>705</v>
      </c>
      <c r="O325" s="7">
        <v>285</v>
      </c>
      <c r="P325" s="17">
        <f t="shared" si="86"/>
        <v>2.473684210526316</v>
      </c>
    </row>
    <row r="326" spans="2:16" ht="12.75">
      <c r="B326" s="16" t="s">
        <v>203</v>
      </c>
      <c r="C326" s="6">
        <v>0</v>
      </c>
      <c r="D326" s="6">
        <v>0</v>
      </c>
      <c r="E326" s="7">
        <v>0</v>
      </c>
      <c r="F326" s="7">
        <v>0</v>
      </c>
      <c r="G326" s="7">
        <v>0</v>
      </c>
      <c r="H326" s="8">
        <v>0</v>
      </c>
      <c r="I326" s="7">
        <v>0</v>
      </c>
      <c r="J326" s="7">
        <v>0</v>
      </c>
      <c r="K326" s="7">
        <v>0</v>
      </c>
      <c r="L326" s="8">
        <v>0</v>
      </c>
      <c r="M326" s="6">
        <v>2975</v>
      </c>
      <c r="N326" s="7">
        <v>2975</v>
      </c>
      <c r="O326" s="7">
        <v>1012</v>
      </c>
      <c r="P326" s="17">
        <f t="shared" si="86"/>
        <v>2.9397233201581026</v>
      </c>
    </row>
    <row r="327" spans="2:16" ht="12.75">
      <c r="B327" s="16" t="s">
        <v>204</v>
      </c>
      <c r="C327" s="6">
        <v>106</v>
      </c>
      <c r="D327" s="6">
        <v>0</v>
      </c>
      <c r="E327" s="7">
        <v>0</v>
      </c>
      <c r="F327" s="7">
        <v>0</v>
      </c>
      <c r="G327" s="7">
        <v>0</v>
      </c>
      <c r="H327" s="8">
        <v>0</v>
      </c>
      <c r="I327" s="7">
        <v>106</v>
      </c>
      <c r="J327" s="7">
        <v>0</v>
      </c>
      <c r="K327" s="7">
        <v>0</v>
      </c>
      <c r="L327" s="8">
        <v>106</v>
      </c>
      <c r="M327" s="6">
        <v>2137</v>
      </c>
      <c r="N327" s="7">
        <v>2031</v>
      </c>
      <c r="O327" s="7">
        <v>960</v>
      </c>
      <c r="P327" s="17">
        <f t="shared" si="86"/>
        <v>2.115625</v>
      </c>
    </row>
    <row r="328" spans="2:16" ht="12.75">
      <c r="B328" s="16"/>
      <c r="C328" s="6"/>
      <c r="D328" s="6"/>
      <c r="E328" s="7"/>
      <c r="F328" s="7"/>
      <c r="G328" s="7"/>
      <c r="H328" s="8"/>
      <c r="I328" s="7"/>
      <c r="J328" s="7"/>
      <c r="K328" s="7"/>
      <c r="L328" s="8"/>
      <c r="M328" s="6"/>
      <c r="N328" s="7"/>
      <c r="O328" s="7"/>
      <c r="P328" s="9"/>
    </row>
    <row r="329" spans="2:16" ht="12.75">
      <c r="B329" s="16" t="s">
        <v>205</v>
      </c>
      <c r="C329" s="6">
        <f aca="true" t="shared" si="87" ref="C329:O329">C315-SUM(C319:C327)</f>
        <v>7357</v>
      </c>
      <c r="D329" s="6">
        <f t="shared" si="87"/>
        <v>7059</v>
      </c>
      <c r="E329" s="7">
        <f t="shared" si="87"/>
        <v>6562</v>
      </c>
      <c r="F329" s="7">
        <f t="shared" si="87"/>
        <v>126</v>
      </c>
      <c r="G329" s="7">
        <f t="shared" si="87"/>
        <v>371</v>
      </c>
      <c r="H329" s="8">
        <f t="shared" si="87"/>
        <v>0</v>
      </c>
      <c r="I329" s="7">
        <f t="shared" si="87"/>
        <v>298</v>
      </c>
      <c r="J329" s="7">
        <f t="shared" si="87"/>
        <v>122</v>
      </c>
      <c r="K329" s="7">
        <f t="shared" si="87"/>
        <v>0</v>
      </c>
      <c r="L329" s="8">
        <f t="shared" si="87"/>
        <v>176</v>
      </c>
      <c r="M329" s="6">
        <f t="shared" si="87"/>
        <v>94656</v>
      </c>
      <c r="N329" s="7">
        <f t="shared" si="87"/>
        <v>87299</v>
      </c>
      <c r="O329" s="7">
        <f t="shared" si="87"/>
        <v>34085</v>
      </c>
      <c r="P329" s="17">
        <f>N329/O329</f>
        <v>2.561214610532492</v>
      </c>
    </row>
    <row r="330" spans="2:16" ht="12.75">
      <c r="B330" s="18" t="s">
        <v>20</v>
      </c>
      <c r="C330" s="19">
        <f>C329/C315</f>
        <v>0.8732344213649852</v>
      </c>
      <c r="D330" s="19">
        <f aca="true" t="shared" si="88" ref="D330:O330">D329/D315</f>
        <v>0.9130772215754753</v>
      </c>
      <c r="E330" s="20">
        <f t="shared" si="88"/>
        <v>0.9984783931832014</v>
      </c>
      <c r="F330" s="20">
        <f t="shared" si="88"/>
        <v>0.8936170212765957</v>
      </c>
      <c r="G330" s="20">
        <f t="shared" si="88"/>
        <v>0.3691542288557214</v>
      </c>
      <c r="H330" s="21">
        <f t="shared" si="88"/>
        <v>0</v>
      </c>
      <c r="I330" s="20">
        <f t="shared" si="88"/>
        <v>0.42939481268011526</v>
      </c>
      <c r="J330" s="20">
        <f t="shared" si="88"/>
        <v>1</v>
      </c>
      <c r="K330" s="20">
        <v>0</v>
      </c>
      <c r="L330" s="21">
        <f t="shared" si="88"/>
        <v>0.3076923076923077</v>
      </c>
      <c r="M330" s="19">
        <f t="shared" si="88"/>
        <v>0.6420402903072645</v>
      </c>
      <c r="N330" s="20">
        <f t="shared" si="88"/>
        <v>0.6280277687852955</v>
      </c>
      <c r="O330" s="20">
        <f t="shared" si="88"/>
        <v>0.6120818144270656</v>
      </c>
      <c r="P330" s="17"/>
    </row>
    <row r="331" spans="2:16" ht="12.75">
      <c r="B331" s="16"/>
      <c r="C331" s="6"/>
      <c r="D331" s="6"/>
      <c r="E331" s="7"/>
      <c r="F331" s="7"/>
      <c r="G331" s="7"/>
      <c r="H331" s="8"/>
      <c r="I331" s="7"/>
      <c r="J331" s="7"/>
      <c r="K331" s="7"/>
      <c r="L331" s="8"/>
      <c r="M331" s="6"/>
      <c r="N331" s="7"/>
      <c r="O331" s="7"/>
      <c r="P331" s="17"/>
    </row>
    <row r="332" spans="2:16" ht="12.75">
      <c r="B332" s="10" t="s">
        <v>206</v>
      </c>
      <c r="C332" s="11">
        <v>4403</v>
      </c>
      <c r="D332" s="11">
        <v>1320</v>
      </c>
      <c r="E332" s="12">
        <v>633</v>
      </c>
      <c r="F332" s="12">
        <v>38</v>
      </c>
      <c r="G332" s="12">
        <v>638</v>
      </c>
      <c r="H332" s="13">
        <v>11</v>
      </c>
      <c r="I332" s="12">
        <v>3083</v>
      </c>
      <c r="J332" s="12">
        <v>2650</v>
      </c>
      <c r="K332" s="12">
        <v>0</v>
      </c>
      <c r="L332" s="13">
        <v>433</v>
      </c>
      <c r="M332" s="11">
        <v>98733</v>
      </c>
      <c r="N332" s="12">
        <v>94330</v>
      </c>
      <c r="O332" s="12">
        <v>37220</v>
      </c>
      <c r="P332" s="14">
        <f>N332/O332</f>
        <v>2.5343901128425577</v>
      </c>
    </row>
    <row r="333" spans="2:16" ht="12.75">
      <c r="B333" s="16" t="s">
        <v>14</v>
      </c>
      <c r="C333" s="6">
        <f>SUM(C336:C343)</f>
        <v>1399</v>
      </c>
      <c r="D333" s="6">
        <f aca="true" t="shared" si="89" ref="D333:O333">SUM(D336:D343)</f>
        <v>157</v>
      </c>
      <c r="E333" s="7">
        <f t="shared" si="89"/>
        <v>0</v>
      </c>
      <c r="F333" s="7">
        <f t="shared" si="89"/>
        <v>11</v>
      </c>
      <c r="G333" s="7">
        <f t="shared" si="89"/>
        <v>135</v>
      </c>
      <c r="H333" s="8">
        <f t="shared" si="89"/>
        <v>11</v>
      </c>
      <c r="I333" s="7">
        <f t="shared" si="89"/>
        <v>1242</v>
      </c>
      <c r="J333" s="7">
        <f t="shared" si="89"/>
        <v>890</v>
      </c>
      <c r="K333" s="7">
        <f t="shared" si="89"/>
        <v>0</v>
      </c>
      <c r="L333" s="8">
        <f t="shared" si="89"/>
        <v>352</v>
      </c>
      <c r="M333" s="6">
        <f t="shared" si="89"/>
        <v>42669</v>
      </c>
      <c r="N333" s="7">
        <f t="shared" si="89"/>
        <v>41270</v>
      </c>
      <c r="O333" s="7">
        <f t="shared" si="89"/>
        <v>16736</v>
      </c>
      <c r="P333" s="17">
        <f>N333/O333</f>
        <v>2.4659416826003824</v>
      </c>
    </row>
    <row r="334" spans="2:16" ht="12.75">
      <c r="B334" s="18" t="s">
        <v>20</v>
      </c>
      <c r="C334" s="19">
        <f aca="true" t="shared" si="90" ref="C334:J334">C333/C332</f>
        <v>0.31773790597320006</v>
      </c>
      <c r="D334" s="19">
        <f t="shared" si="90"/>
        <v>0.11893939393939394</v>
      </c>
      <c r="E334" s="20">
        <f t="shared" si="90"/>
        <v>0</v>
      </c>
      <c r="F334" s="20">
        <f t="shared" si="90"/>
        <v>0.2894736842105263</v>
      </c>
      <c r="G334" s="20">
        <f t="shared" si="90"/>
        <v>0.2115987460815047</v>
      </c>
      <c r="H334" s="21">
        <f t="shared" si="90"/>
        <v>1</v>
      </c>
      <c r="I334" s="20">
        <f t="shared" si="90"/>
        <v>0.40285436263379826</v>
      </c>
      <c r="J334" s="20">
        <f t="shared" si="90"/>
        <v>0.33584905660377357</v>
      </c>
      <c r="K334" s="20">
        <v>0</v>
      </c>
      <c r="L334" s="21">
        <f>L333/L332</f>
        <v>0.812933025404157</v>
      </c>
      <c r="M334" s="19">
        <f>M333/M332</f>
        <v>0.43216553735833</v>
      </c>
      <c r="N334" s="20">
        <f>N333/N332</f>
        <v>0.43750662567581894</v>
      </c>
      <c r="O334" s="20">
        <f>O333/O332</f>
        <v>0.4496507254164428</v>
      </c>
      <c r="P334" s="9"/>
    </row>
    <row r="335" spans="2:16" s="15" customFormat="1" ht="12.75">
      <c r="B335" s="16"/>
      <c r="C335" s="22"/>
      <c r="D335" s="22"/>
      <c r="E335" s="23"/>
      <c r="F335" s="23"/>
      <c r="G335" s="23"/>
      <c r="H335" s="24"/>
      <c r="I335" s="23"/>
      <c r="J335" s="23"/>
      <c r="K335" s="23"/>
      <c r="L335" s="24"/>
      <c r="M335" s="22"/>
      <c r="N335" s="23"/>
      <c r="O335" s="23"/>
      <c r="P335" s="35"/>
    </row>
    <row r="336" spans="2:16" ht="12.75">
      <c r="B336" s="16" t="s">
        <v>207</v>
      </c>
      <c r="C336" s="6">
        <v>4</v>
      </c>
      <c r="D336" s="6">
        <v>0</v>
      </c>
      <c r="E336" s="7">
        <v>0</v>
      </c>
      <c r="F336" s="7">
        <v>0</v>
      </c>
      <c r="G336" s="7">
        <v>0</v>
      </c>
      <c r="H336" s="8">
        <v>0</v>
      </c>
      <c r="I336" s="7">
        <v>4</v>
      </c>
      <c r="J336" s="7">
        <v>0</v>
      </c>
      <c r="K336" s="7">
        <v>0</v>
      </c>
      <c r="L336" s="8">
        <v>4</v>
      </c>
      <c r="M336" s="6">
        <v>3003</v>
      </c>
      <c r="N336" s="7">
        <v>2999</v>
      </c>
      <c r="O336" s="7">
        <v>1162</v>
      </c>
      <c r="P336" s="17">
        <f aca="true" t="shared" si="91" ref="P336:P343">N336/O336</f>
        <v>2.580895008605852</v>
      </c>
    </row>
    <row r="337" spans="2:16" ht="12.75">
      <c r="B337" s="16" t="s">
        <v>208</v>
      </c>
      <c r="C337" s="6">
        <v>4</v>
      </c>
      <c r="D337" s="6">
        <v>2</v>
      </c>
      <c r="E337" s="7">
        <v>0</v>
      </c>
      <c r="F337" s="7">
        <v>2</v>
      </c>
      <c r="G337" s="7">
        <v>0</v>
      </c>
      <c r="H337" s="8">
        <v>0</v>
      </c>
      <c r="I337" s="7">
        <v>2</v>
      </c>
      <c r="J337" s="7">
        <v>0</v>
      </c>
      <c r="K337" s="7">
        <v>0</v>
      </c>
      <c r="L337" s="8">
        <v>2</v>
      </c>
      <c r="M337" s="6">
        <v>4866</v>
      </c>
      <c r="N337" s="7">
        <v>4862</v>
      </c>
      <c r="O337" s="7">
        <v>1840</v>
      </c>
      <c r="P337" s="17">
        <f t="shared" si="91"/>
        <v>2.642391304347826</v>
      </c>
    </row>
    <row r="338" spans="2:16" ht="12.75">
      <c r="B338" s="16" t="s">
        <v>209</v>
      </c>
      <c r="C338" s="6">
        <v>0</v>
      </c>
      <c r="D338" s="6">
        <v>0</v>
      </c>
      <c r="E338" s="7">
        <v>0</v>
      </c>
      <c r="F338" s="7">
        <v>0</v>
      </c>
      <c r="G338" s="7">
        <v>0</v>
      </c>
      <c r="H338" s="8">
        <v>0</v>
      </c>
      <c r="I338" s="7">
        <v>0</v>
      </c>
      <c r="J338" s="7">
        <v>0</v>
      </c>
      <c r="K338" s="7">
        <v>0</v>
      </c>
      <c r="L338" s="8">
        <v>0</v>
      </c>
      <c r="M338" s="6">
        <v>1084</v>
      </c>
      <c r="N338" s="7">
        <v>1084</v>
      </c>
      <c r="O338" s="7">
        <v>419</v>
      </c>
      <c r="P338" s="17">
        <f t="shared" si="91"/>
        <v>2.587112171837709</v>
      </c>
    </row>
    <row r="339" spans="2:16" ht="12.75">
      <c r="B339" s="16" t="s">
        <v>210</v>
      </c>
      <c r="C339" s="6">
        <v>0</v>
      </c>
      <c r="D339" s="6">
        <v>0</v>
      </c>
      <c r="E339" s="7">
        <v>0</v>
      </c>
      <c r="F339" s="7">
        <v>0</v>
      </c>
      <c r="G339" s="7">
        <v>0</v>
      </c>
      <c r="H339" s="8">
        <v>0</v>
      </c>
      <c r="I339" s="7">
        <v>0</v>
      </c>
      <c r="J339" s="7">
        <v>0</v>
      </c>
      <c r="K339" s="7">
        <v>0</v>
      </c>
      <c r="L339" s="8">
        <v>0</v>
      </c>
      <c r="M339" s="6">
        <v>347</v>
      </c>
      <c r="N339" s="7">
        <v>347</v>
      </c>
      <c r="O339" s="7">
        <v>134</v>
      </c>
      <c r="P339" s="17">
        <f t="shared" si="91"/>
        <v>2.58955223880597</v>
      </c>
    </row>
    <row r="340" spans="2:16" ht="12.75">
      <c r="B340" s="16" t="s">
        <v>211</v>
      </c>
      <c r="C340" s="6">
        <v>0</v>
      </c>
      <c r="D340" s="6">
        <v>0</v>
      </c>
      <c r="E340" s="7">
        <v>0</v>
      </c>
      <c r="F340" s="7">
        <v>0</v>
      </c>
      <c r="G340" s="7">
        <v>0</v>
      </c>
      <c r="H340" s="8">
        <v>0</v>
      </c>
      <c r="I340" s="7">
        <v>0</v>
      </c>
      <c r="J340" s="7">
        <v>0</v>
      </c>
      <c r="K340" s="7">
        <v>0</v>
      </c>
      <c r="L340" s="8">
        <v>0</v>
      </c>
      <c r="M340" s="6">
        <v>1417</v>
      </c>
      <c r="N340" s="7">
        <v>1417</v>
      </c>
      <c r="O340" s="7">
        <v>591</v>
      </c>
      <c r="P340" s="17">
        <f t="shared" si="91"/>
        <v>2.3976311336717426</v>
      </c>
    </row>
    <row r="341" spans="2:16" ht="12.75">
      <c r="B341" s="16" t="s">
        <v>212</v>
      </c>
      <c r="C341" s="6">
        <v>1391</v>
      </c>
      <c r="D341" s="6">
        <v>155</v>
      </c>
      <c r="E341" s="7">
        <v>0</v>
      </c>
      <c r="F341" s="7">
        <v>9</v>
      </c>
      <c r="G341" s="7">
        <v>135</v>
      </c>
      <c r="H341" s="8">
        <v>11</v>
      </c>
      <c r="I341" s="7">
        <v>1236</v>
      </c>
      <c r="J341" s="7">
        <v>890</v>
      </c>
      <c r="K341" s="7">
        <v>0</v>
      </c>
      <c r="L341" s="8">
        <v>346</v>
      </c>
      <c r="M341" s="6">
        <v>30343</v>
      </c>
      <c r="N341" s="7">
        <v>28952</v>
      </c>
      <c r="O341" s="7">
        <v>11983</v>
      </c>
      <c r="P341" s="17">
        <f t="shared" si="91"/>
        <v>2.4160894600684304</v>
      </c>
    </row>
    <row r="342" spans="2:16" ht="12.75">
      <c r="B342" s="16" t="s">
        <v>213</v>
      </c>
      <c r="C342" s="6">
        <v>0</v>
      </c>
      <c r="D342" s="6">
        <v>0</v>
      </c>
      <c r="E342" s="7">
        <v>0</v>
      </c>
      <c r="F342" s="7">
        <v>0</v>
      </c>
      <c r="G342" s="7">
        <v>0</v>
      </c>
      <c r="H342" s="8">
        <v>0</v>
      </c>
      <c r="I342" s="7">
        <v>0</v>
      </c>
      <c r="J342" s="7">
        <v>0</v>
      </c>
      <c r="K342" s="7">
        <v>0</v>
      </c>
      <c r="L342" s="8">
        <v>0</v>
      </c>
      <c r="M342" s="6">
        <v>651</v>
      </c>
      <c r="N342" s="7">
        <v>651</v>
      </c>
      <c r="O342" s="7">
        <v>251</v>
      </c>
      <c r="P342" s="17">
        <f t="shared" si="91"/>
        <v>2.593625498007968</v>
      </c>
    </row>
    <row r="343" spans="2:16" ht="12.75">
      <c r="B343" s="16" t="s">
        <v>214</v>
      </c>
      <c r="C343" s="6">
        <v>0</v>
      </c>
      <c r="D343" s="6">
        <v>0</v>
      </c>
      <c r="E343" s="7">
        <v>0</v>
      </c>
      <c r="F343" s="7">
        <v>0</v>
      </c>
      <c r="G343" s="7">
        <v>0</v>
      </c>
      <c r="H343" s="8">
        <v>0</v>
      </c>
      <c r="I343" s="7">
        <v>0</v>
      </c>
      <c r="J343" s="7">
        <v>0</v>
      </c>
      <c r="K343" s="7">
        <v>0</v>
      </c>
      <c r="L343" s="8">
        <v>0</v>
      </c>
      <c r="M343" s="6">
        <v>958</v>
      </c>
      <c r="N343" s="7">
        <v>958</v>
      </c>
      <c r="O343" s="7">
        <v>356</v>
      </c>
      <c r="P343" s="17">
        <f t="shared" si="91"/>
        <v>2.691011235955056</v>
      </c>
    </row>
    <row r="344" spans="2:16" ht="12.75">
      <c r="B344" s="16"/>
      <c r="C344" s="6"/>
      <c r="D344" s="6"/>
      <c r="E344" s="7"/>
      <c r="F344" s="7"/>
      <c r="G344" s="7"/>
      <c r="H344" s="8"/>
      <c r="I344" s="7"/>
      <c r="J344" s="7"/>
      <c r="K344" s="7"/>
      <c r="L344" s="8"/>
      <c r="M344" s="6"/>
      <c r="N344" s="7"/>
      <c r="O344" s="7"/>
      <c r="P344" s="9"/>
    </row>
    <row r="345" spans="2:16" ht="12.75">
      <c r="B345" s="16" t="s">
        <v>215</v>
      </c>
      <c r="C345" s="6">
        <f aca="true" t="shared" si="92" ref="C345:O345">C332-SUM(C336:C343)</f>
        <v>3004</v>
      </c>
      <c r="D345" s="6">
        <f t="shared" si="92"/>
        <v>1163</v>
      </c>
      <c r="E345" s="7">
        <f t="shared" si="92"/>
        <v>633</v>
      </c>
      <c r="F345" s="7">
        <f t="shared" si="92"/>
        <v>27</v>
      </c>
      <c r="G345" s="7">
        <f t="shared" si="92"/>
        <v>503</v>
      </c>
      <c r="H345" s="8">
        <f t="shared" si="92"/>
        <v>0</v>
      </c>
      <c r="I345" s="7">
        <f t="shared" si="92"/>
        <v>1841</v>
      </c>
      <c r="J345" s="7">
        <f t="shared" si="92"/>
        <v>1760</v>
      </c>
      <c r="K345" s="7">
        <f t="shared" si="92"/>
        <v>0</v>
      </c>
      <c r="L345" s="8">
        <f t="shared" si="92"/>
        <v>81</v>
      </c>
      <c r="M345" s="6">
        <f t="shared" si="92"/>
        <v>56064</v>
      </c>
      <c r="N345" s="7">
        <f t="shared" si="92"/>
        <v>53060</v>
      </c>
      <c r="O345" s="7">
        <f t="shared" si="92"/>
        <v>20484</v>
      </c>
      <c r="P345" s="17">
        <f>N345/O345</f>
        <v>2.590314391720367</v>
      </c>
    </row>
    <row r="346" spans="2:16" ht="12.75">
      <c r="B346" s="18" t="s">
        <v>20</v>
      </c>
      <c r="C346" s="19">
        <f>C345/C332</f>
        <v>0.6822620940267999</v>
      </c>
      <c r="D346" s="19">
        <f aca="true" t="shared" si="93" ref="D346:O346">D345/D332</f>
        <v>0.8810606060606061</v>
      </c>
      <c r="E346" s="20">
        <f t="shared" si="93"/>
        <v>1</v>
      </c>
      <c r="F346" s="20">
        <f t="shared" si="93"/>
        <v>0.7105263157894737</v>
      </c>
      <c r="G346" s="20">
        <f t="shared" si="93"/>
        <v>0.7884012539184952</v>
      </c>
      <c r="H346" s="21">
        <f t="shared" si="93"/>
        <v>0</v>
      </c>
      <c r="I346" s="20">
        <f t="shared" si="93"/>
        <v>0.5971456373662017</v>
      </c>
      <c r="J346" s="20">
        <f t="shared" si="93"/>
        <v>0.6641509433962264</v>
      </c>
      <c r="K346" s="20">
        <v>0</v>
      </c>
      <c r="L346" s="21">
        <f t="shared" si="93"/>
        <v>0.18706697459584296</v>
      </c>
      <c r="M346" s="19">
        <f t="shared" si="93"/>
        <v>0.5678344626416699</v>
      </c>
      <c r="N346" s="20">
        <f t="shared" si="93"/>
        <v>0.5624933743241811</v>
      </c>
      <c r="O346" s="20">
        <f t="shared" si="93"/>
        <v>0.5503492745835572</v>
      </c>
      <c r="P346" s="17"/>
    </row>
    <row r="347" spans="2:16" ht="12.75">
      <c r="B347" s="25"/>
      <c r="C347" s="32"/>
      <c r="D347" s="32"/>
      <c r="E347" s="33"/>
      <c r="F347" s="33"/>
      <c r="G347" s="33"/>
      <c r="H347" s="34"/>
      <c r="I347" s="33"/>
      <c r="J347" s="33"/>
      <c r="K347" s="33"/>
      <c r="L347" s="34"/>
      <c r="M347" s="32"/>
      <c r="N347" s="33"/>
      <c r="O347" s="33"/>
      <c r="P347" s="29"/>
    </row>
    <row r="348" spans="2:16" ht="12.75">
      <c r="B348" s="30" t="s">
        <v>216</v>
      </c>
      <c r="C348" s="22">
        <v>735</v>
      </c>
      <c r="D348" s="22">
        <v>649</v>
      </c>
      <c r="E348" s="23">
        <v>329</v>
      </c>
      <c r="F348" s="23">
        <v>0</v>
      </c>
      <c r="G348" s="23">
        <v>320</v>
      </c>
      <c r="H348" s="24">
        <v>0</v>
      </c>
      <c r="I348" s="23">
        <v>86</v>
      </c>
      <c r="J348" s="23">
        <v>0</v>
      </c>
      <c r="K348" s="23">
        <v>7</v>
      </c>
      <c r="L348" s="24">
        <v>79</v>
      </c>
      <c r="M348" s="22">
        <v>51454</v>
      </c>
      <c r="N348" s="23">
        <v>50719</v>
      </c>
      <c r="O348" s="23">
        <v>22229</v>
      </c>
      <c r="P348" s="31">
        <f>N348/O348</f>
        <v>2.2816590939763373</v>
      </c>
    </row>
    <row r="349" spans="2:16" ht="12.75">
      <c r="B349" s="16" t="s">
        <v>14</v>
      </c>
      <c r="C349" s="6">
        <f>SUM(C352:C355)</f>
        <v>370</v>
      </c>
      <c r="D349" s="6">
        <f aca="true" t="shared" si="94" ref="D349:O349">SUM(D352:D355)</f>
        <v>305</v>
      </c>
      <c r="E349" s="7">
        <f t="shared" si="94"/>
        <v>0</v>
      </c>
      <c r="F349" s="7">
        <f t="shared" si="94"/>
        <v>0</v>
      </c>
      <c r="G349" s="7">
        <f t="shared" si="94"/>
        <v>305</v>
      </c>
      <c r="H349" s="8">
        <f t="shared" si="94"/>
        <v>0</v>
      </c>
      <c r="I349" s="7">
        <f t="shared" si="94"/>
        <v>65</v>
      </c>
      <c r="J349" s="7">
        <f t="shared" si="94"/>
        <v>0</v>
      </c>
      <c r="K349" s="7">
        <f t="shared" si="94"/>
        <v>7</v>
      </c>
      <c r="L349" s="8">
        <f t="shared" si="94"/>
        <v>58</v>
      </c>
      <c r="M349" s="6">
        <f t="shared" si="94"/>
        <v>17874</v>
      </c>
      <c r="N349" s="7">
        <f t="shared" si="94"/>
        <v>17504</v>
      </c>
      <c r="O349" s="7">
        <f t="shared" si="94"/>
        <v>8037</v>
      </c>
      <c r="P349" s="17">
        <f>N349/O349</f>
        <v>2.1779270872216</v>
      </c>
    </row>
    <row r="350" spans="2:16" ht="12.75">
      <c r="B350" s="18" t="s">
        <v>20</v>
      </c>
      <c r="C350" s="19">
        <f>C349/C348</f>
        <v>0.5034013605442177</v>
      </c>
      <c r="D350" s="19">
        <f>D349/D348</f>
        <v>0.4699537750385208</v>
      </c>
      <c r="E350" s="20">
        <f>E349/E348</f>
        <v>0</v>
      </c>
      <c r="F350" s="20">
        <v>0</v>
      </c>
      <c r="G350" s="20">
        <f>G349/G348</f>
        <v>0.953125</v>
      </c>
      <c r="H350" s="21">
        <v>0</v>
      </c>
      <c r="I350" s="20">
        <f>I349/I348</f>
        <v>0.7558139534883721</v>
      </c>
      <c r="J350" s="20">
        <v>0</v>
      </c>
      <c r="K350" s="20">
        <v>0</v>
      </c>
      <c r="L350" s="21">
        <f>L349/L348</f>
        <v>0.7341772151898734</v>
      </c>
      <c r="M350" s="19">
        <f>M349/M348</f>
        <v>0.34737824075873597</v>
      </c>
      <c r="N350" s="20">
        <f>N349/N348</f>
        <v>0.345117214456121</v>
      </c>
      <c r="O350" s="20">
        <f>O349/O348</f>
        <v>0.36155472580862835</v>
      </c>
      <c r="P350" s="9"/>
    </row>
    <row r="351" spans="2:16" ht="12.75">
      <c r="B351" s="16"/>
      <c r="C351" s="6"/>
      <c r="D351" s="6"/>
      <c r="E351" s="7"/>
      <c r="F351" s="7"/>
      <c r="G351" s="7"/>
      <c r="H351" s="8"/>
      <c r="I351" s="7"/>
      <c r="J351" s="7"/>
      <c r="K351" s="7"/>
      <c r="L351" s="8"/>
      <c r="M351" s="6"/>
      <c r="N351" s="7"/>
      <c r="O351" s="7"/>
      <c r="P351" s="9"/>
    </row>
    <row r="352" spans="2:16" ht="12.75">
      <c r="B352" s="16" t="s">
        <v>217</v>
      </c>
      <c r="C352" s="6">
        <v>187</v>
      </c>
      <c r="D352" s="6">
        <v>187</v>
      </c>
      <c r="E352" s="7">
        <v>0</v>
      </c>
      <c r="F352" s="7">
        <v>0</v>
      </c>
      <c r="G352" s="7">
        <v>187</v>
      </c>
      <c r="H352" s="8">
        <v>0</v>
      </c>
      <c r="I352" s="7">
        <v>0</v>
      </c>
      <c r="J352" s="7">
        <v>0</v>
      </c>
      <c r="K352" s="7">
        <v>0</v>
      </c>
      <c r="L352" s="8">
        <v>0</v>
      </c>
      <c r="M352" s="6">
        <v>4485</v>
      </c>
      <c r="N352" s="7">
        <v>4298</v>
      </c>
      <c r="O352" s="7">
        <v>1688</v>
      </c>
      <c r="P352" s="17">
        <f>N352/O352</f>
        <v>2.546208530805687</v>
      </c>
    </row>
    <row r="353" spans="2:16" ht="12.75">
      <c r="B353" s="16" t="s">
        <v>218</v>
      </c>
      <c r="C353" s="6">
        <v>18</v>
      </c>
      <c r="D353" s="6">
        <v>0</v>
      </c>
      <c r="E353" s="7">
        <v>0</v>
      </c>
      <c r="F353" s="7">
        <v>0</v>
      </c>
      <c r="G353" s="7">
        <v>0</v>
      </c>
      <c r="H353" s="8">
        <v>0</v>
      </c>
      <c r="I353" s="7">
        <v>18</v>
      </c>
      <c r="J353" s="7">
        <v>0</v>
      </c>
      <c r="K353" s="7">
        <v>7</v>
      </c>
      <c r="L353" s="8">
        <v>11</v>
      </c>
      <c r="M353" s="6">
        <v>7102</v>
      </c>
      <c r="N353" s="7">
        <v>7084</v>
      </c>
      <c r="O353" s="7">
        <v>3852</v>
      </c>
      <c r="P353" s="17">
        <f>N353/O353</f>
        <v>1.8390446521287642</v>
      </c>
    </row>
    <row r="354" spans="2:16" ht="12.75">
      <c r="B354" s="16" t="s">
        <v>219</v>
      </c>
      <c r="C354" s="6">
        <v>81</v>
      </c>
      <c r="D354" s="6">
        <v>65</v>
      </c>
      <c r="E354" s="7">
        <v>0</v>
      </c>
      <c r="F354" s="7">
        <v>0</v>
      </c>
      <c r="G354" s="7">
        <v>65</v>
      </c>
      <c r="H354" s="8">
        <v>0</v>
      </c>
      <c r="I354" s="7">
        <v>16</v>
      </c>
      <c r="J354" s="7">
        <v>0</v>
      </c>
      <c r="K354" s="7">
        <v>0</v>
      </c>
      <c r="L354" s="8">
        <v>16</v>
      </c>
      <c r="M354" s="6">
        <v>4184</v>
      </c>
      <c r="N354" s="7">
        <v>4103</v>
      </c>
      <c r="O354" s="7">
        <v>1626</v>
      </c>
      <c r="P354" s="17">
        <f>N354/O354</f>
        <v>2.523370233702337</v>
      </c>
    </row>
    <row r="355" spans="2:16" ht="12.75">
      <c r="B355" s="16" t="s">
        <v>220</v>
      </c>
      <c r="C355" s="6">
        <v>84</v>
      </c>
      <c r="D355" s="6">
        <v>53</v>
      </c>
      <c r="E355" s="7">
        <v>0</v>
      </c>
      <c r="F355" s="7">
        <v>0</v>
      </c>
      <c r="G355" s="7">
        <v>53</v>
      </c>
      <c r="H355" s="8">
        <v>0</v>
      </c>
      <c r="I355" s="7">
        <v>31</v>
      </c>
      <c r="J355" s="7">
        <v>0</v>
      </c>
      <c r="K355" s="7">
        <v>0</v>
      </c>
      <c r="L355" s="8">
        <v>31</v>
      </c>
      <c r="M355" s="6">
        <v>2103</v>
      </c>
      <c r="N355" s="7">
        <v>2019</v>
      </c>
      <c r="O355" s="7">
        <v>871</v>
      </c>
      <c r="P355" s="17">
        <f>N355/O355</f>
        <v>2.318025258323766</v>
      </c>
    </row>
    <row r="356" spans="2:16" ht="12.75">
      <c r="B356" s="16"/>
      <c r="C356" s="6"/>
      <c r="D356" s="6"/>
      <c r="E356" s="7"/>
      <c r="F356" s="7"/>
      <c r="G356" s="7"/>
      <c r="H356" s="8"/>
      <c r="I356" s="7"/>
      <c r="J356" s="7"/>
      <c r="K356" s="7"/>
      <c r="L356" s="8"/>
      <c r="M356" s="6"/>
      <c r="N356" s="7"/>
      <c r="O356" s="7"/>
      <c r="P356" s="9"/>
    </row>
    <row r="357" spans="2:16" ht="12.75">
      <c r="B357" s="16" t="s">
        <v>221</v>
      </c>
      <c r="C357" s="6">
        <f aca="true" t="shared" si="95" ref="C357:O357">C348-SUM(C352:C355)</f>
        <v>365</v>
      </c>
      <c r="D357" s="6">
        <f t="shared" si="95"/>
        <v>344</v>
      </c>
      <c r="E357" s="7">
        <f t="shared" si="95"/>
        <v>329</v>
      </c>
      <c r="F357" s="7">
        <f t="shared" si="95"/>
        <v>0</v>
      </c>
      <c r="G357" s="7">
        <f t="shared" si="95"/>
        <v>15</v>
      </c>
      <c r="H357" s="8">
        <f t="shared" si="95"/>
        <v>0</v>
      </c>
      <c r="I357" s="7">
        <f t="shared" si="95"/>
        <v>21</v>
      </c>
      <c r="J357" s="7">
        <f t="shared" si="95"/>
        <v>0</v>
      </c>
      <c r="K357" s="7">
        <f t="shared" si="95"/>
        <v>0</v>
      </c>
      <c r="L357" s="8">
        <f t="shared" si="95"/>
        <v>21</v>
      </c>
      <c r="M357" s="6">
        <f t="shared" si="95"/>
        <v>33580</v>
      </c>
      <c r="N357" s="7">
        <f t="shared" si="95"/>
        <v>33215</v>
      </c>
      <c r="O357" s="7">
        <f t="shared" si="95"/>
        <v>14192</v>
      </c>
      <c r="P357" s="17">
        <f>N357/O357</f>
        <v>2.340403043968433</v>
      </c>
    </row>
    <row r="358" spans="2:16" ht="12.75">
      <c r="B358" s="18" t="s">
        <v>20</v>
      </c>
      <c r="C358" s="19">
        <f>C357/C348</f>
        <v>0.4965986394557823</v>
      </c>
      <c r="D358" s="19">
        <f aca="true" t="shared" si="96" ref="D358:N358">D357/D348</f>
        <v>0.5300462249614792</v>
      </c>
      <c r="E358" s="20">
        <f t="shared" si="96"/>
        <v>1</v>
      </c>
      <c r="F358" s="20">
        <v>0</v>
      </c>
      <c r="G358" s="20">
        <f t="shared" si="96"/>
        <v>0.046875</v>
      </c>
      <c r="H358" s="21">
        <v>0</v>
      </c>
      <c r="I358" s="20">
        <f t="shared" si="96"/>
        <v>0.2441860465116279</v>
      </c>
      <c r="J358" s="20">
        <v>0</v>
      </c>
      <c r="K358" s="20">
        <f t="shared" si="96"/>
        <v>0</v>
      </c>
      <c r="L358" s="21">
        <f t="shared" si="96"/>
        <v>0.26582278481012656</v>
      </c>
      <c r="M358" s="19">
        <f t="shared" si="96"/>
        <v>0.6526217592412641</v>
      </c>
      <c r="N358" s="20">
        <f t="shared" si="96"/>
        <v>0.654882785543879</v>
      </c>
      <c r="O358" s="20">
        <f>O357/O348</f>
        <v>0.6384452741913716</v>
      </c>
      <c r="P358" s="17"/>
    </row>
    <row r="359" spans="2:16" ht="12.75">
      <c r="B359" s="16"/>
      <c r="C359" s="6"/>
      <c r="D359" s="6"/>
      <c r="E359" s="7"/>
      <c r="F359" s="7"/>
      <c r="G359" s="7"/>
      <c r="H359" s="8"/>
      <c r="I359" s="7"/>
      <c r="J359" s="7"/>
      <c r="K359" s="7"/>
      <c r="L359" s="8"/>
      <c r="M359" s="6"/>
      <c r="N359" s="7"/>
      <c r="O359" s="7"/>
      <c r="P359" s="17"/>
    </row>
    <row r="360" spans="2:16" s="15" customFormat="1" ht="12.75">
      <c r="B360" s="10" t="s">
        <v>222</v>
      </c>
      <c r="C360" s="11">
        <v>25199</v>
      </c>
      <c r="D360" s="11">
        <v>9951</v>
      </c>
      <c r="E360" s="12">
        <v>5925</v>
      </c>
      <c r="F360" s="12">
        <v>212</v>
      </c>
      <c r="G360" s="12">
        <v>3793</v>
      </c>
      <c r="H360" s="13">
        <v>21</v>
      </c>
      <c r="I360" s="12">
        <v>15248</v>
      </c>
      <c r="J360" s="12">
        <v>10647</v>
      </c>
      <c r="K360" s="12">
        <v>0</v>
      </c>
      <c r="L360" s="13">
        <v>4601</v>
      </c>
      <c r="M360" s="11">
        <v>620961</v>
      </c>
      <c r="N360" s="12">
        <v>595762</v>
      </c>
      <c r="O360" s="12">
        <v>249903</v>
      </c>
      <c r="P360" s="14">
        <f>N360/O360</f>
        <v>2.3839729815168287</v>
      </c>
    </row>
    <row r="361" spans="2:16" ht="12.75">
      <c r="B361" s="16" t="s">
        <v>14</v>
      </c>
      <c r="C361" s="6">
        <f>C360</f>
        <v>25199</v>
      </c>
      <c r="D361" s="6">
        <f aca="true" t="shared" si="97" ref="D361:O361">D360</f>
        <v>9951</v>
      </c>
      <c r="E361" s="7">
        <f t="shared" si="97"/>
        <v>5925</v>
      </c>
      <c r="F361" s="7">
        <f t="shared" si="97"/>
        <v>212</v>
      </c>
      <c r="G361" s="7">
        <f t="shared" si="97"/>
        <v>3793</v>
      </c>
      <c r="H361" s="8">
        <f t="shared" si="97"/>
        <v>21</v>
      </c>
      <c r="I361" s="7">
        <f t="shared" si="97"/>
        <v>15248</v>
      </c>
      <c r="J361" s="7">
        <f t="shared" si="97"/>
        <v>10647</v>
      </c>
      <c r="K361" s="7">
        <f t="shared" si="97"/>
        <v>0</v>
      </c>
      <c r="L361" s="8">
        <f t="shared" si="97"/>
        <v>4601</v>
      </c>
      <c r="M361" s="6">
        <f t="shared" si="97"/>
        <v>620961</v>
      </c>
      <c r="N361" s="7">
        <f t="shared" si="97"/>
        <v>595762</v>
      </c>
      <c r="O361" s="7">
        <f t="shared" si="97"/>
        <v>249903</v>
      </c>
      <c r="P361" s="17">
        <f>N361/O361</f>
        <v>2.3839729815168287</v>
      </c>
    </row>
    <row r="362" spans="2:16" ht="12.75">
      <c r="B362" s="18" t="s">
        <v>223</v>
      </c>
      <c r="C362" s="19">
        <f aca="true" t="shared" si="98" ref="C362:J362">C361/C360</f>
        <v>1</v>
      </c>
      <c r="D362" s="19">
        <f t="shared" si="98"/>
        <v>1</v>
      </c>
      <c r="E362" s="20">
        <f t="shared" si="98"/>
        <v>1</v>
      </c>
      <c r="F362" s="20">
        <f t="shared" si="98"/>
        <v>1</v>
      </c>
      <c r="G362" s="20">
        <f t="shared" si="98"/>
        <v>1</v>
      </c>
      <c r="H362" s="21">
        <f t="shared" si="98"/>
        <v>1</v>
      </c>
      <c r="I362" s="20">
        <f t="shared" si="98"/>
        <v>1</v>
      </c>
      <c r="J362" s="20">
        <f t="shared" si="98"/>
        <v>1</v>
      </c>
      <c r="K362" s="20">
        <v>0</v>
      </c>
      <c r="L362" s="21">
        <f>L361/L360</f>
        <v>1</v>
      </c>
      <c r="M362" s="19">
        <f>M361/M360</f>
        <v>1</v>
      </c>
      <c r="N362" s="20">
        <f>N361/N360</f>
        <v>1</v>
      </c>
      <c r="O362" s="20">
        <f>O361/O360</f>
        <v>1</v>
      </c>
      <c r="P362" s="9"/>
    </row>
    <row r="363" spans="2:16" ht="12.75">
      <c r="B363" s="16"/>
      <c r="C363" s="6"/>
      <c r="D363" s="6"/>
      <c r="E363" s="7"/>
      <c r="F363" s="7"/>
      <c r="G363" s="7"/>
      <c r="H363" s="8"/>
      <c r="I363" s="7"/>
      <c r="J363" s="7"/>
      <c r="K363" s="7"/>
      <c r="L363" s="8"/>
      <c r="M363" s="6"/>
      <c r="N363" s="7"/>
      <c r="O363" s="7"/>
      <c r="P363" s="9"/>
    </row>
    <row r="364" spans="2:16" ht="12.75">
      <c r="B364" s="16" t="s">
        <v>224</v>
      </c>
      <c r="C364" s="6">
        <v>25199</v>
      </c>
      <c r="D364" s="6">
        <v>9951</v>
      </c>
      <c r="E364" s="7">
        <v>5925</v>
      </c>
      <c r="F364" s="7">
        <v>212</v>
      </c>
      <c r="G364" s="7">
        <v>3793</v>
      </c>
      <c r="H364" s="8">
        <v>21</v>
      </c>
      <c r="I364" s="7">
        <v>15248</v>
      </c>
      <c r="J364" s="7">
        <v>10647</v>
      </c>
      <c r="K364" s="7">
        <v>0</v>
      </c>
      <c r="L364" s="8">
        <v>4601</v>
      </c>
      <c r="M364" s="6">
        <v>620961</v>
      </c>
      <c r="N364" s="7">
        <v>595762</v>
      </c>
      <c r="O364" s="7">
        <v>249903</v>
      </c>
      <c r="P364" s="17">
        <f>N364/O364</f>
        <v>2.3839729815168287</v>
      </c>
    </row>
    <row r="365" spans="2:16" ht="12.75">
      <c r="B365" s="16"/>
      <c r="C365" s="6"/>
      <c r="D365" s="6"/>
      <c r="E365" s="7"/>
      <c r="F365" s="7"/>
      <c r="G365" s="7"/>
      <c r="H365" s="8"/>
      <c r="I365" s="7"/>
      <c r="J365" s="7"/>
      <c r="K365" s="7"/>
      <c r="L365" s="8"/>
      <c r="M365" s="6"/>
      <c r="N365" s="7"/>
      <c r="O365" s="7"/>
      <c r="P365" s="9"/>
    </row>
    <row r="366" spans="2:16" ht="12.75">
      <c r="B366" s="16" t="s">
        <v>225</v>
      </c>
      <c r="C366" s="6">
        <v>0</v>
      </c>
      <c r="D366" s="6">
        <v>0</v>
      </c>
      <c r="E366" s="7">
        <v>0</v>
      </c>
      <c r="F366" s="7">
        <v>0</v>
      </c>
      <c r="G366" s="7">
        <v>0</v>
      </c>
      <c r="H366" s="8">
        <v>0</v>
      </c>
      <c r="I366" s="7">
        <v>0</v>
      </c>
      <c r="J366" s="7">
        <v>0</v>
      </c>
      <c r="K366" s="7">
        <v>0</v>
      </c>
      <c r="L366" s="8">
        <v>0</v>
      </c>
      <c r="M366" s="6">
        <v>0</v>
      </c>
      <c r="N366" s="7">
        <v>0</v>
      </c>
      <c r="O366" s="7">
        <v>0</v>
      </c>
      <c r="P366" s="8"/>
    </row>
    <row r="367" spans="2:16" ht="12.75">
      <c r="B367" s="36" t="s">
        <v>223</v>
      </c>
      <c r="C367" s="37">
        <v>0</v>
      </c>
      <c r="D367" s="37">
        <v>0</v>
      </c>
      <c r="E367" s="38">
        <v>0</v>
      </c>
      <c r="F367" s="38">
        <v>0</v>
      </c>
      <c r="G367" s="38">
        <v>0</v>
      </c>
      <c r="H367" s="39">
        <v>0</v>
      </c>
      <c r="I367" s="38">
        <v>0</v>
      </c>
      <c r="J367" s="38">
        <v>0</v>
      </c>
      <c r="K367" s="38">
        <v>0</v>
      </c>
      <c r="L367" s="39">
        <v>0</v>
      </c>
      <c r="M367" s="37">
        <v>0</v>
      </c>
      <c r="N367" s="38">
        <v>0</v>
      </c>
      <c r="O367" s="38">
        <v>0</v>
      </c>
      <c r="P367" s="40"/>
    </row>
    <row r="369" spans="2:16" s="2" customFormat="1" ht="12.75">
      <c r="B369" s="41" t="s">
        <v>226</v>
      </c>
      <c r="P369" s="1"/>
    </row>
    <row r="370" spans="2:16" s="2" customFormat="1" ht="12.75">
      <c r="B370" s="1" t="s">
        <v>230</v>
      </c>
      <c r="P370" s="1"/>
    </row>
  </sheetData>
  <sheetProtection/>
  <mergeCells count="9">
    <mergeCell ref="B2:B4"/>
    <mergeCell ref="C2:L2"/>
    <mergeCell ref="M2:M4"/>
    <mergeCell ref="N2:N4"/>
    <mergeCell ref="O2:O4"/>
    <mergeCell ref="P2:P4"/>
    <mergeCell ref="C3:C4"/>
    <mergeCell ref="D3:H3"/>
    <mergeCell ref="I3:L3"/>
  </mergeCells>
  <printOptions horizontalCentered="1"/>
  <pageMargins left="0.2" right="0.2" top="0.39" bottom="0.6" header="0.3" footer="0.3"/>
  <pageSetup horizontalDpi="600" verticalDpi="600" orientation="landscape" scale="78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Palma</dc:creator>
  <cp:keywords/>
  <dc:description/>
  <cp:lastModifiedBy>James Palma</cp:lastModifiedBy>
  <cp:lastPrinted>2011-04-26T18:06:23Z</cp:lastPrinted>
  <dcterms:created xsi:type="dcterms:W3CDTF">2011-04-22T20:08:44Z</dcterms:created>
  <dcterms:modified xsi:type="dcterms:W3CDTF">2011-04-26T18:18:19Z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